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<sst xmlns="http://schemas.openxmlformats.org/spreadsheetml/2006/main" count="98" uniqueCount="56">
  <si>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</si>
  <si>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</si>
  <si>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</si>
  <si>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</si>
  <si>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</si>
  <si>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</si>
  <si>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</si>
  <si>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</si>
  <si>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</si>
  <si>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</si>
  <si>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</si>
  <si>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</si>
  <si>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</si>
  <si>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</si>
  <si>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</si>
  <si>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</si>
  <si>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</si>
  <si>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</si>
  <si>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</si>
  <si>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</si>
  <si>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</si>
  <si>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</si>
  <si>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</si>
  <si>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</si>
  <si>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</si>
  <si>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</si>
  <si>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</si>
  <si>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</si>
  <si>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</si>
  <si>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</si>
  <si>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</si>
  <si>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</si>
  <si>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</si>
  <si>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</si>
  <si>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</si>
  <si>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</si>
  <si>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</si>
  <si>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</si>
  <si>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</si>
  <si>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</si>
  <si>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</si>
  <si>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</si>
  <si>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</si>
  <si>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</si>
  <si>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</si>
  <si>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</si>
  <si>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</si>
  <si>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</si>
  <si>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</si>
  <si>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</si>
  <si>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</si>
  <si>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</si>
  <si>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</si>
  <si>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101年3月來臺旅客人次及成長率－按國籍分
Table 1-3 Visitor Arrivals by Nationality,
 March, 2012</t>
  </si>
  <si>
    <t>101年3月
Mar.., 2012</t>
  </si>
  <si>
    <t>100年3月
Mar..,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</si>
</sst>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152482.0</v>
      </c>
      <c r="E3" s="4" t="n">
        <v>114270.0</v>
      </c>
      <c r="F3" s="5" t="n">
        <f>IF(E3=0,"-",(D3-E3)/E3*100)</f>
        <v>33.440098013476856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21928.0</v>
      </c>
      <c r="E4" s="4" t="n">
        <v>19781.0</v>
      </c>
      <c r="F4" s="5" t="n">
        <f ref="F4:F46" si="0" t="shared">IF(E4=0,"-",(D4-E4)/E4*100)</f>
        <v>10.853849653708103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2472.0</v>
      </c>
      <c r="E5" s="4" t="n">
        <v>2653.0</v>
      </c>
      <c r="F5" s="5" t="n">
        <f si="0" t="shared"/>
        <v>-6.8224651338107805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1215.0</v>
      </c>
      <c r="E6" s="4" t="n">
        <v>1269.0</v>
      </c>
      <c r="F6" s="5" t="n">
        <f si="0" t="shared"/>
        <v>-4.25531914893617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36597.0</v>
      </c>
      <c r="E7" s="4" t="n">
        <v>31499.0</v>
      </c>
      <c r="F7" s="5" t="n">
        <f si="0" t="shared"/>
        <v>16.184640782247055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27797.0</v>
      </c>
      <c r="E8" s="4" t="n">
        <v>22083.0</v>
      </c>
      <c r="F8" s="5" t="n">
        <f si="0" t="shared"/>
        <v>25.875107548793192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12537.0</v>
      </c>
      <c r="E9" s="4" t="n">
        <v>14532.0</v>
      </c>
      <c r="F9" s="5" t="n">
        <f si="0" t="shared"/>
        <v>-13.728323699421965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9013.0</v>
      </c>
      <c r="E10" s="4" t="n">
        <v>6741.0</v>
      </c>
      <c r="F10" s="5" t="n">
        <f si="0" t="shared"/>
        <v>33.7041981901795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9986.0</v>
      </c>
      <c r="E11" s="4" t="n">
        <v>10350.0</v>
      </c>
      <c r="F11" s="5" t="n">
        <f si="0" t="shared"/>
        <v>-3.5169082125603865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7975.0</v>
      </c>
      <c r="E12" s="4" t="n">
        <v>8695.0</v>
      </c>
      <c r="F12" s="5" t="n">
        <f si="0" t="shared"/>
        <v>-8.280621046578492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551.0</v>
      </c>
      <c r="E13" s="4" t="n">
        <f>E14-E7-E8-E9-E10-E11-E12</f>
        <v>622.0</v>
      </c>
      <c r="F13" s="5" t="n">
        <f si="0" t="shared"/>
        <v>-11.414790996784566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104456.0</v>
      </c>
      <c r="E14" s="4" t="n">
        <v>94522.0</v>
      </c>
      <c r="F14" s="5" t="n">
        <f si="0" t="shared"/>
        <v>10.509722604261441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697.0</v>
      </c>
      <c r="E15" s="4" t="n">
        <f>E16-E3-E4-E5-E6-E14</f>
        <v>606.0</v>
      </c>
      <c r="F15" s="5" t="n">
        <f si="0" t="shared"/>
        <v>15.016501650165019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283250.0</v>
      </c>
      <c r="E16" s="4" t="n">
        <v>233101.0</v>
      </c>
      <c r="F16" s="5" t="n">
        <f si="0" t="shared"/>
        <v>21.51385021943278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9135.0</v>
      </c>
      <c r="E17" s="4" t="n">
        <v>8286.0</v>
      </c>
      <c r="F17" s="5" t="n">
        <f si="0" t="shared"/>
        <v>10.246198406951484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36769.0</v>
      </c>
      <c r="E18" s="4" t="n">
        <v>37228.0</v>
      </c>
      <c r="F18" s="5" t="n">
        <f si="0" t="shared"/>
        <v>-1.2329429461695498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281.0</v>
      </c>
      <c r="E19" s="4" t="n">
        <v>250.0</v>
      </c>
      <c r="F19" s="5" t="n">
        <f si="0" t="shared"/>
        <v>12.4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463.0</v>
      </c>
      <c r="E20" s="4" t="n">
        <v>452.0</v>
      </c>
      <c r="F20" s="5" t="n">
        <f si="0" t="shared"/>
        <v>2.433628318584071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84.0</v>
      </c>
      <c r="E21" s="4" t="n">
        <v>108.0</v>
      </c>
      <c r="F21" s="5" t="n">
        <f si="0" t="shared"/>
        <v>-22.22222222222222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655.0</v>
      </c>
      <c r="E22" s="4" t="n">
        <f>E23-E17-E18-E19-E20-E21</f>
        <v>691.0</v>
      </c>
      <c r="F22" s="5" t="n">
        <f>IF(E22=0,"-",(D22-E22)/E22*100)</f>
        <v>-5.209840810419681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47387.0</v>
      </c>
      <c r="E23" s="4" t="n">
        <v>47015.0</v>
      </c>
      <c r="F23" s="5" t="n">
        <f si="0" t="shared"/>
        <v>0.7912368393066043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491.0</v>
      </c>
      <c r="E24" s="4" t="n">
        <v>545.0</v>
      </c>
      <c r="F24" s="5" t="n">
        <f si="0" t="shared"/>
        <v>-9.908256880733946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3597.0</v>
      </c>
      <c r="E25" s="4" t="n">
        <v>3125.0</v>
      </c>
      <c r="F25" s="5" t="n">
        <f si="0" t="shared"/>
        <v>15.104000000000001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6026.0</v>
      </c>
      <c r="E26" s="4" t="n">
        <v>4526.0</v>
      </c>
      <c r="F26" s="5" t="n">
        <f si="0" t="shared"/>
        <v>33.14184710561202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1608.0</v>
      </c>
      <c r="E27" s="4" t="n">
        <v>1712.0</v>
      </c>
      <c r="F27" s="5" t="n">
        <f si="0" t="shared"/>
        <v>-6.074766355140187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1746.0</v>
      </c>
      <c r="E28" s="4" t="n">
        <v>1540.0</v>
      </c>
      <c r="F28" s="5" t="n">
        <f si="0" t="shared"/>
        <v>13.376623376623375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753.0</v>
      </c>
      <c r="E29" s="4" t="n">
        <v>716.0</v>
      </c>
      <c r="F29" s="5" t="n">
        <f si="0" t="shared"/>
        <v>5.167597765363128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670.0</v>
      </c>
      <c r="E30" s="4" t="n">
        <v>704.0</v>
      </c>
      <c r="F30" s="5" t="n">
        <f si="0" t="shared"/>
        <v>-4.829545454545454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7896.0</v>
      </c>
      <c r="E31" s="4" t="n">
        <v>6490.0</v>
      </c>
      <c r="F31" s="5" t="n">
        <f si="0" t="shared"/>
        <v>21.664098613251156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675.0</v>
      </c>
      <c r="E32" s="4" t="n">
        <v>922.0</v>
      </c>
      <c r="F32" s="5" t="n">
        <f si="0" t="shared"/>
        <v>-26.789587852494577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110.0</v>
      </c>
      <c r="E33" s="4" t="n">
        <v>105.0</v>
      </c>
      <c r="F33" s="5" t="n">
        <f si="0" t="shared"/>
        <v>4.761904761904762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943.0</v>
      </c>
      <c r="E34" s="4" t="n">
        <v>828.0</v>
      </c>
      <c r="F34" s="5" t="n">
        <f si="0" t="shared"/>
        <v>13.88888888888889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4588.0</v>
      </c>
      <c r="E35" s="4" t="n">
        <f>E36-E24-E25-E26-E27-E28-E29-E30-E31-E32-E33-E34</f>
        <v>4254.0</v>
      </c>
      <c r="F35" s="5" t="n">
        <f si="0" t="shared"/>
        <v>7.851433944522802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29103.0</v>
      </c>
      <c r="E36" s="4" t="n">
        <v>25467.0</v>
      </c>
      <c r="F36" s="5" t="n">
        <f si="0" t="shared"/>
        <v>14.277300035339852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6579.0</v>
      </c>
      <c r="E37" s="4" t="n">
        <v>5659.0</v>
      </c>
      <c r="F37" s="5" t="n">
        <f si="0" t="shared"/>
        <v>16.25728927372327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1148.0</v>
      </c>
      <c r="E38" s="4" t="n">
        <v>995.0</v>
      </c>
      <c r="F38" s="5" t="n">
        <f si="0" t="shared"/>
        <v>15.376884422110553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48.0</v>
      </c>
      <c r="E39" s="4" t="n">
        <f>E40-E37-E38</f>
        <v>65.0</v>
      </c>
      <c r="F39" s="5" t="n">
        <f si="0" t="shared"/>
        <v>-26.153846153846157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7775.0</v>
      </c>
      <c r="E40" s="4" t="n">
        <v>6719.0</v>
      </c>
      <c r="F40" s="5" t="n">
        <f si="0" t="shared"/>
        <v>15.716624497693111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410.0</v>
      </c>
      <c r="E41" s="4" t="n">
        <v>392.0</v>
      </c>
      <c r="F41" s="5" t="n">
        <f si="0" t="shared"/>
        <v>4.591836734693878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327.0</v>
      </c>
      <c r="E42" s="4" t="n">
        <f>E43-E41</f>
        <v>321.0</v>
      </c>
      <c r="F42" s="5" t="n">
        <f si="0" t="shared"/>
        <v>1.8691588785046727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737.0</v>
      </c>
      <c r="E43" s="4" t="n">
        <v>713.0</v>
      </c>
      <c r="F43" s="5" t="n">
        <f si="0" t="shared"/>
        <v>3.3660589060308554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33.0</v>
      </c>
      <c r="E44" s="4" t="n">
        <v>34.0</v>
      </c>
      <c r="F44" s="5" t="n">
        <f si="0" t="shared"/>
        <v>-2.941176470588235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324900.0</v>
      </c>
      <c r="E45" s="4" t="n">
        <v>205166.0</v>
      </c>
      <c r="F45" s="5" t="n">
        <f si="0" t="shared"/>
        <v>58.35957224881315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693185.0</v>
      </c>
      <c r="E46" s="8" t="n">
        <f>E44+E43+E40+E36+E23+E16+E45</f>
        <v>518215.0</v>
      </c>
      <c r="F46" s="5" t="n">
        <f si="0" t="shared"/>
        <v>33.76397827156682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