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<sst xmlns="http://schemas.openxmlformats.org/spreadsheetml/2006/main" count="98" uniqueCount="56">
  <si>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</si>
  <si>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</si>
  <si>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</si>
  <si>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</si>
  <si>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</si>
  <si>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</si>
  <si>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</si>
  <si>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</si>
  <si>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</si>
  <si>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</si>
  <si>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</si>
  <si>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</si>
  <si>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</si>
  <si>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</si>
  <si>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</si>
  <si>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</si>
  <si>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</si>
  <si>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</si>
  <si>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</si>
  <si>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</si>
  <si>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</si>
  <si>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</si>
  <si>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</si>
  <si>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</si>
  <si>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</si>
  <si>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</si>
  <si>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</si>
  <si>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</si>
  <si>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</si>
  <si>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</si>
  <si>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</si>
  <si>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</si>
  <si>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</si>
  <si>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</si>
  <si>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</si>
  <si>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</si>
  <si>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</si>
  <si>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</si>
  <si>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</si>
  <si>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</si>
  <si>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</si>
  <si>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</si>
  <si>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</si>
  <si>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</si>
  <si>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</si>
  <si>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</si>
  <si>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</si>
  <si>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</si>
  <si>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</si>
  <si>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</si>
  <si>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</si>
  <si>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</si>
  <si>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</si>
  <si>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101年4月來臺旅客人次及成長率－按國籍分
Table 1-3 Visitor Arrivals by Nationality,
 April, 2012</t>
  </si>
  <si>
    <t>101年4月
Apr.., 2012</t>
  </si>
  <si>
    <t>100年4月
Apr..,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</si>
</sst>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112379.0</v>
      </c>
      <c r="E3" s="4" t="n">
        <v>87297.0</v>
      </c>
      <c r="F3" s="5" t="n">
        <f>IF(E3=0,"-",(D3-E3)/E3*100)</f>
        <v>28.731800634615162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20188.0</v>
      </c>
      <c r="E4" s="4" t="n">
        <v>18906.0</v>
      </c>
      <c r="F4" s="5" t="n">
        <f ref="F4:F46" si="0" t="shared">IF(E4=0,"-",(D4-E4)/E4*100)</f>
        <v>6.780916111287421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2479.0</v>
      </c>
      <c r="E5" s="4" t="n">
        <v>2420.0</v>
      </c>
      <c r="F5" s="5" t="n">
        <f si="0" t="shared"/>
        <v>2.43801652892562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1236.0</v>
      </c>
      <c r="E6" s="4" t="n">
        <v>1282.0</v>
      </c>
      <c r="F6" s="5" t="n">
        <f si="0" t="shared"/>
        <v>-3.58814352574103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31103.0</v>
      </c>
      <c r="E7" s="4" t="n">
        <v>27703.0</v>
      </c>
      <c r="F7" s="5" t="n">
        <f si="0" t="shared"/>
        <v>12.273039021044651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24496.0</v>
      </c>
      <c r="E8" s="4" t="n">
        <v>21083.0</v>
      </c>
      <c r="F8" s="5" t="n">
        <f si="0" t="shared"/>
        <v>16.188398235545225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12402.0</v>
      </c>
      <c r="E9" s="4" t="n">
        <v>11433.0</v>
      </c>
      <c r="F9" s="5" t="n">
        <f si="0" t="shared"/>
        <v>8.475465757019155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10578.0</v>
      </c>
      <c r="E10" s="4" t="n">
        <v>9685.0</v>
      </c>
      <c r="F10" s="5" t="n">
        <f si="0" t="shared"/>
        <v>9.220443985544655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10954.0</v>
      </c>
      <c r="E11" s="4" t="n">
        <v>11503.0</v>
      </c>
      <c r="F11" s="5" t="n">
        <f si="0" t="shared"/>
        <v>-4.772667999652264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6547.0</v>
      </c>
      <c r="E12" s="4" t="n">
        <v>8214.0</v>
      </c>
      <c r="F12" s="5" t="n">
        <f si="0" t="shared"/>
        <v>-20.294618943267594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556.0</v>
      </c>
      <c r="E13" s="4" t="n">
        <f>E14-E7-E8-E9-E10-E11-E12</f>
        <v>587.0</v>
      </c>
      <c r="F13" s="5" t="n">
        <f si="0" t="shared"/>
        <v>-5.281090289608177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96636.0</v>
      </c>
      <c r="E14" s="4" t="n">
        <v>90208.0</v>
      </c>
      <c r="F14" s="5" t="n">
        <f si="0" t="shared"/>
        <v>7.125753813409011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624.0</v>
      </c>
      <c r="E15" s="4" t="n">
        <f>E16-E3-E4-E5-E6-E14</f>
        <v>574.0</v>
      </c>
      <c r="F15" s="5" t="n">
        <f si="0" t="shared"/>
        <v>8.710801393728223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233542.0</v>
      </c>
      <c r="E16" s="4" t="n">
        <v>200687.0</v>
      </c>
      <c r="F16" s="5" t="n">
        <f si="0" t="shared"/>
        <v>16.371264705735797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9167.0</v>
      </c>
      <c r="E17" s="4" t="n">
        <v>8153.0</v>
      </c>
      <c r="F17" s="5" t="n">
        <f si="0" t="shared"/>
        <v>12.437139703176744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36069.0</v>
      </c>
      <c r="E18" s="4" t="n">
        <v>37050.0</v>
      </c>
      <c r="F18" s="5" t="n">
        <f si="0" t="shared"/>
        <v>-2.6477732793522266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253.0</v>
      </c>
      <c r="E19" s="4" t="n">
        <v>223.0</v>
      </c>
      <c r="F19" s="5" t="n">
        <f si="0" t="shared"/>
        <v>13.452914798206278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417.0</v>
      </c>
      <c r="E20" s="4" t="n">
        <v>411.0</v>
      </c>
      <c r="F20" s="5" t="n">
        <f si="0" t="shared"/>
        <v>1.4598540145985401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82.0</v>
      </c>
      <c r="E21" s="4" t="n">
        <v>89.0</v>
      </c>
      <c r="F21" s="5" t="n">
        <f si="0" t="shared"/>
        <v>-7.865168539325842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741.0</v>
      </c>
      <c r="E22" s="4" t="n">
        <f>E23-E17-E18-E19-E20-E21</f>
        <v>652.0</v>
      </c>
      <c r="F22" s="5" t="n">
        <f>IF(E22=0,"-",(D22-E22)/E22*100)</f>
        <v>13.650306748466257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46729.0</v>
      </c>
      <c r="E23" s="4" t="n">
        <v>46578.0</v>
      </c>
      <c r="F23" s="5" t="n">
        <f si="0" t="shared"/>
        <v>0.32418738460217267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510.0</v>
      </c>
      <c r="E24" s="4" t="n">
        <v>454.0</v>
      </c>
      <c r="F24" s="5" t="n">
        <f si="0" t="shared"/>
        <v>12.334801762114537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3369.0</v>
      </c>
      <c r="E25" s="4" t="n">
        <v>3056.0</v>
      </c>
      <c r="F25" s="5" t="n">
        <f si="0" t="shared"/>
        <v>10.242146596858639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4095.0</v>
      </c>
      <c r="E26" s="4" t="n">
        <v>4218.0</v>
      </c>
      <c r="F26" s="5" t="n">
        <f si="0" t="shared"/>
        <v>-2.9160739687055477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1175.0</v>
      </c>
      <c r="E27" s="4" t="n">
        <v>1075.0</v>
      </c>
      <c r="F27" s="5" t="n">
        <f si="0" t="shared"/>
        <v>9.30232558139535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1619.0</v>
      </c>
      <c r="E28" s="4" t="n">
        <v>1350.0</v>
      </c>
      <c r="F28" s="5" t="n">
        <f si="0" t="shared"/>
        <v>19.925925925925924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704.0</v>
      </c>
      <c r="E29" s="4" t="n">
        <v>684.0</v>
      </c>
      <c r="F29" s="5" t="n">
        <f si="0" t="shared"/>
        <v>2.923976608187134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681.0</v>
      </c>
      <c r="E30" s="4" t="n">
        <v>570.0</v>
      </c>
      <c r="F30" s="5" t="n">
        <f si="0" t="shared"/>
        <v>19.473684210526315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7401.0</v>
      </c>
      <c r="E31" s="4" t="n">
        <v>7174.0</v>
      </c>
      <c r="F31" s="5" t="n">
        <f si="0" t="shared"/>
        <v>3.164204070253694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504.0</v>
      </c>
      <c r="E32" s="4" t="n">
        <v>613.0</v>
      </c>
      <c r="F32" s="5" t="n">
        <f si="0" t="shared"/>
        <v>-17.781402936378466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125.0</v>
      </c>
      <c r="E33" s="4" t="n">
        <v>117.0</v>
      </c>
      <c r="F33" s="5" t="n">
        <f si="0" t="shared"/>
        <v>6.837606837606838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780.0</v>
      </c>
      <c r="E34" s="4" t="n">
        <v>752.0</v>
      </c>
      <c r="F34" s="5" t="n">
        <f si="0" t="shared"/>
        <v>3.723404255319149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5226.0</v>
      </c>
      <c r="E35" s="4" t="n">
        <f>E36-E24-E25-E26-E27-E28-E29-E30-E31-E32-E33-E34</f>
        <v>4757.0</v>
      </c>
      <c r="F35" s="5" t="n">
        <f si="0" t="shared"/>
        <v>9.859154929577464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26189.0</v>
      </c>
      <c r="E36" s="4" t="n">
        <v>24820.0</v>
      </c>
      <c r="F36" s="5" t="n">
        <f si="0" t="shared"/>
        <v>5.515713134568896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7191.0</v>
      </c>
      <c r="E37" s="4" t="n">
        <v>7110.0</v>
      </c>
      <c r="F37" s="5" t="n">
        <f si="0" t="shared"/>
        <v>1.139240506329114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1314.0</v>
      </c>
      <c r="E38" s="4" t="n">
        <v>1142.0</v>
      </c>
      <c r="F38" s="5" t="n">
        <f si="0" t="shared"/>
        <v>15.061295971978982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61.0</v>
      </c>
      <c r="E39" s="4" t="n">
        <f>E40-E37-E38</f>
        <v>67.0</v>
      </c>
      <c r="F39" s="5" t="n">
        <f si="0" t="shared"/>
        <v>-8.955223880597014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8566.0</v>
      </c>
      <c r="E40" s="4" t="n">
        <v>8319.0</v>
      </c>
      <c r="F40" s="5" t="n">
        <f si="0" t="shared"/>
        <v>2.969106863805746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338.0</v>
      </c>
      <c r="E41" s="4" t="n">
        <v>387.0</v>
      </c>
      <c r="F41" s="5" t="n">
        <f si="0" t="shared"/>
        <v>-12.661498708010335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504.0</v>
      </c>
      <c r="E42" s="4" t="n">
        <f>E43-E41</f>
        <v>449.0</v>
      </c>
      <c r="F42" s="5" t="n">
        <f si="0" t="shared"/>
        <v>12.24944320712695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842.0</v>
      </c>
      <c r="E43" s="4" t="n">
        <v>836.0</v>
      </c>
      <c r="F43" s="5" t="n">
        <f si="0" t="shared"/>
        <v>0.7177033492822966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20.0</v>
      </c>
      <c r="E44" s="4" t="n">
        <v>36.0</v>
      </c>
      <c r="F44" s="5" t="n">
        <f si="0" t="shared"/>
        <v>-44.44444444444444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375198.0</v>
      </c>
      <c r="E45" s="4" t="n">
        <v>268882.0</v>
      </c>
      <c r="F45" s="5" t="n">
        <f si="0" t="shared"/>
        <v>39.54002127327229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691086.0</v>
      </c>
      <c r="E46" s="8" t="n">
        <f>E44+E43+E40+E36+E23+E16+E45</f>
        <v>550158.0</v>
      </c>
      <c r="F46" s="5" t="n">
        <f si="0" t="shared"/>
        <v>25.615913973803888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