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<sst xmlns="http://schemas.openxmlformats.org/spreadsheetml/2006/main" count="98" uniqueCount="56">
  <si>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</si>
  <si>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</si>
  <si>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</si>
  <si>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</si>
  <si>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</si>
  <si>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</si>
  <si>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</si>
  <si>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</si>
  <si>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</si>
  <si>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</si>
  <si>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</si>
  <si>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</si>
  <si>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</si>
  <si>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</si>
  <si>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</si>
  <si>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</si>
  <si>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</si>
  <si>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</si>
  <si>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</si>
  <si>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</si>
  <si>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</si>
  <si>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</si>
  <si>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</si>
  <si>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</si>
  <si>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</si>
  <si>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</si>
  <si>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</si>
  <si>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</si>
  <si>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</si>
  <si>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</si>
  <si>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</si>
  <si>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</si>
  <si>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</si>
  <si>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</si>
  <si>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</si>
  <si>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</si>
  <si>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</si>
  <si>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</si>
  <si>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</si>
  <si>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</si>
  <si>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</si>
  <si>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</si>
  <si>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</si>
  <si>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</si>
  <si>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</si>
  <si>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</si>
  <si>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</si>
  <si>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</si>
  <si>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</si>
  <si>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</si>
  <si>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</si>
  <si>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</si>
  <si>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</si>
  <si>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101年5月來臺旅客人次及成長率－按國籍分
Table 1-3 Visitor Arrivals by Nationality,
 May, 2012</t>
  </si>
  <si>
    <t>101年5月
May.., 2012</t>
  </si>
  <si>
    <t>100年5月
May..,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</si>
</sst>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116561.0</v>
      </c>
      <c r="E3" s="4" t="n">
        <v>88716.0</v>
      </c>
      <c r="F3" s="5" t="n">
        <f>IF(E3=0,"-",(D3-E3)/E3*100)</f>
        <v>31.386672077190138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20724.0</v>
      </c>
      <c r="E4" s="4" t="n">
        <v>20590.0</v>
      </c>
      <c r="F4" s="5" t="n">
        <f ref="F4:F46" si="0" t="shared">IF(E4=0,"-",(D4-E4)/E4*100)</f>
        <v>0.6508013598834386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2276.0</v>
      </c>
      <c r="E5" s="4" t="n">
        <v>2655.0</v>
      </c>
      <c r="F5" s="5" t="n">
        <f si="0" t="shared"/>
        <v>-14.274952919020716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872.0</v>
      </c>
      <c r="E6" s="4" t="n">
        <v>1459.0</v>
      </c>
      <c r="F6" s="5" t="n">
        <f si="0" t="shared"/>
        <v>-40.23303632625086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29589.0</v>
      </c>
      <c r="E7" s="4" t="n">
        <v>25876.0</v>
      </c>
      <c r="F7" s="5" t="n">
        <f si="0" t="shared"/>
        <v>14.349203895501622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23110.0</v>
      </c>
      <c r="E8" s="4" t="n">
        <v>19950.0</v>
      </c>
      <c r="F8" s="5" t="n">
        <f si="0" t="shared"/>
        <v>15.839598997493734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13161.0</v>
      </c>
      <c r="E9" s="4" t="n">
        <v>11367.0</v>
      </c>
      <c r="F9" s="5" t="n">
        <f si="0" t="shared"/>
        <v>15.782528371602005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9327.0</v>
      </c>
      <c r="E10" s="4" t="n">
        <v>9742.0</v>
      </c>
      <c r="F10" s="5" t="n">
        <f si="0" t="shared"/>
        <v>-4.259905563539315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8194.0</v>
      </c>
      <c r="E11" s="4" t="n">
        <v>8207.0</v>
      </c>
      <c r="F11" s="5" t="n">
        <f si="0" t="shared"/>
        <v>-0.15840136468868038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7600.0</v>
      </c>
      <c r="E12" s="4" t="n">
        <v>8836.0</v>
      </c>
      <c r="F12" s="5" t="n">
        <f si="0" t="shared"/>
        <v>-13.988229968311453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586.0</v>
      </c>
      <c r="E13" s="4" t="n">
        <f>E14-E7-E8-E9-E10-E11-E12</f>
        <v>447.0</v>
      </c>
      <c r="F13" s="5" t="n">
        <f si="0" t="shared"/>
        <v>31.096196868008946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91567.0</v>
      </c>
      <c r="E14" s="4" t="n">
        <v>84425.0</v>
      </c>
      <c r="F14" s="5" t="n">
        <f si="0" t="shared"/>
        <v>8.459579508439443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540.0</v>
      </c>
      <c r="E15" s="4" t="n">
        <f>E16-E3-E4-E5-E6-E14</f>
        <v>581.0</v>
      </c>
      <c r="F15" s="5" t="n">
        <f si="0" t="shared"/>
        <v>-7.056798623063683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232540.0</v>
      </c>
      <c r="E16" s="4" t="n">
        <v>198426.0</v>
      </c>
      <c r="F16" s="5" t="n">
        <f si="0" t="shared"/>
        <v>17.19230342797819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7995.0</v>
      </c>
      <c r="E17" s="4" t="n">
        <v>6794.0</v>
      </c>
      <c r="F17" s="5" t="n">
        <f si="0" t="shared"/>
        <v>17.677362378569324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35367.0</v>
      </c>
      <c r="E18" s="4" t="n">
        <v>35566.0</v>
      </c>
      <c r="F18" s="5" t="n">
        <f si="0" t="shared"/>
        <v>-0.5595231400776022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220.0</v>
      </c>
      <c r="E19" s="4" t="n">
        <v>220.0</v>
      </c>
      <c r="F19" s="5" t="n">
        <f si="0" t="shared"/>
        <v>0.0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283.0</v>
      </c>
      <c r="E20" s="4" t="n">
        <v>521.0</v>
      </c>
      <c r="F20" s="5" t="n">
        <f si="0" t="shared"/>
        <v>-45.68138195777352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70.0</v>
      </c>
      <c r="E21" s="4" t="n">
        <v>133.0</v>
      </c>
      <c r="F21" s="5" t="n">
        <f si="0" t="shared"/>
        <v>-47.368421052631575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599.0</v>
      </c>
      <c r="E22" s="4" t="n">
        <f>E23-E17-E18-E19-E20-E21</f>
        <v>623.0</v>
      </c>
      <c r="F22" s="5" t="n">
        <f>IF(E22=0,"-",(D22-E22)/E22*100)</f>
        <v>-3.8523274478330656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44534.0</v>
      </c>
      <c r="E23" s="4" t="n">
        <v>43857.0</v>
      </c>
      <c r="F23" s="5" t="n">
        <f si="0" t="shared"/>
        <v>1.543653236655494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386.0</v>
      </c>
      <c r="E24" s="4" t="n">
        <v>405.0</v>
      </c>
      <c r="F24" s="5" t="n">
        <f si="0" t="shared"/>
        <v>-4.691358024691358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2713.0</v>
      </c>
      <c r="E25" s="4" t="n">
        <v>3058.0</v>
      </c>
      <c r="F25" s="5" t="n">
        <f si="0" t="shared"/>
        <v>-11.281883584041857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3594.0</v>
      </c>
      <c r="E26" s="4" t="n">
        <v>4322.0</v>
      </c>
      <c r="F26" s="5" t="n">
        <f si="0" t="shared"/>
        <v>-16.844053678852383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1169.0</v>
      </c>
      <c r="E27" s="4" t="n">
        <v>1295.0</v>
      </c>
      <c r="F27" s="5" t="n">
        <f si="0" t="shared"/>
        <v>-9.72972972972973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1208.0</v>
      </c>
      <c r="E28" s="4" t="n">
        <v>1275.0</v>
      </c>
      <c r="F28" s="5" t="n">
        <f si="0" t="shared"/>
        <v>-5.254901960784314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615.0</v>
      </c>
      <c r="E29" s="4" t="n">
        <v>631.0</v>
      </c>
      <c r="F29" s="5" t="n">
        <f si="0" t="shared"/>
        <v>-2.535657686212361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468.0</v>
      </c>
      <c r="E30" s="4" t="n">
        <v>581.0</v>
      </c>
      <c r="F30" s="5" t="n">
        <f si="0" t="shared"/>
        <v>-19.44922547332186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5710.0</v>
      </c>
      <c r="E31" s="4" t="n">
        <v>5497.0</v>
      </c>
      <c r="F31" s="5" t="n">
        <f si="0" t="shared"/>
        <v>3.874840822266691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446.0</v>
      </c>
      <c r="E32" s="4" t="n">
        <v>528.0</v>
      </c>
      <c r="F32" s="5" t="n">
        <f si="0" t="shared"/>
        <v>-15.530303030303031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103.0</v>
      </c>
      <c r="E33" s="4" t="n">
        <v>122.0</v>
      </c>
      <c r="F33" s="5" t="n">
        <f si="0" t="shared"/>
        <v>-15.573770491803279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585.0</v>
      </c>
      <c r="E34" s="4" t="n">
        <v>649.0</v>
      </c>
      <c r="F34" s="5" t="n">
        <f si="0" t="shared"/>
        <v>-9.861325115562405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3503.0</v>
      </c>
      <c r="E35" s="4" t="n">
        <f>E36-E24-E25-E26-E27-E28-E29-E30-E31-E32-E33-E34</f>
        <v>4188.0</v>
      </c>
      <c r="F35" s="5" t="n">
        <f si="0" t="shared"/>
        <v>-16.356255969436482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20500.0</v>
      </c>
      <c r="E36" s="4" t="n">
        <v>22551.0</v>
      </c>
      <c r="F36" s="5" t="n">
        <f si="0" t="shared"/>
        <v>-9.094940357412089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4827.0</v>
      </c>
      <c r="E37" s="4" t="n">
        <v>4635.0</v>
      </c>
      <c r="F37" s="5" t="n">
        <f si="0" t="shared"/>
        <v>4.142394822006472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891.0</v>
      </c>
      <c r="E38" s="4" t="n">
        <v>930.0</v>
      </c>
      <c r="F38" s="5" t="n">
        <f si="0" t="shared"/>
        <v>-4.193548387096775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77.0</v>
      </c>
      <c r="E39" s="4" t="n">
        <f>E40-E37-E38</f>
        <v>93.0</v>
      </c>
      <c r="F39" s="5" t="n">
        <f si="0" t="shared"/>
        <v>-17.20430107526882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5795.0</v>
      </c>
      <c r="E40" s="4" t="n">
        <v>5658.0</v>
      </c>
      <c r="F40" s="5" t="n">
        <f si="0" t="shared"/>
        <v>2.421350300459526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265.0</v>
      </c>
      <c r="E41" s="4" t="n">
        <v>355.0</v>
      </c>
      <c r="F41" s="5" t="n">
        <f si="0" t="shared"/>
        <v>-25.352112676056336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358.0</v>
      </c>
      <c r="E42" s="4" t="n">
        <f>E43-E41</f>
        <v>412.0</v>
      </c>
      <c r="F42" s="5" t="n">
        <f si="0" t="shared"/>
        <v>-13.106796116504855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623.0</v>
      </c>
      <c r="E43" s="4" t="n">
        <v>767.0</v>
      </c>
      <c r="F43" s="5" t="n">
        <f si="0" t="shared"/>
        <v>-18.77444589308996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36.0</v>
      </c>
      <c r="E44" s="4" t="n">
        <v>21.0</v>
      </c>
      <c r="F44" s="5" t="n">
        <f si="0" t="shared"/>
        <v>71.42857142857143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295070.0</v>
      </c>
      <c r="E45" s="4" t="n">
        <v>199191.0</v>
      </c>
      <c r="F45" s="5" t="n">
        <f si="0" t="shared"/>
        <v>48.13420285053039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599098.0</v>
      </c>
      <c r="E46" s="8" t="n">
        <f>E44+E43+E40+E36+E23+E16+E45</f>
        <v>470471.0</v>
      </c>
      <c r="F46" s="5" t="n">
        <f si="0" t="shared"/>
        <v>27.340048589604887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