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<sst xmlns="http://schemas.openxmlformats.org/spreadsheetml/2006/main" count="98" uniqueCount="56">
  <si>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</si>
  <si>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</si>
  <si>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</si>
  <si>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</si>
  <si>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</si>
  <si>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</si>
  <si>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</si>
  <si>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</si>
  <si>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</si>
  <si>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</si>
  <si>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</si>
  <si>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</si>
  <si>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</si>
  <si>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</si>
  <si>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</si>
  <si>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</si>
  <si>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</si>
  <si>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</si>
  <si>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</si>
  <si>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</si>
  <si>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</si>
  <si>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</si>
  <si>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</si>
  <si>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</si>
  <si>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</si>
  <si>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</si>
  <si>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</si>
  <si>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</si>
  <si>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</si>
  <si>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</si>
  <si>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</si>
  <si>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</si>
  <si>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</si>
  <si>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</si>
  <si>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</si>
  <si>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</si>
  <si>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</si>
  <si>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</si>
  <si>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</si>
  <si>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</si>
  <si>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</si>
  <si>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</si>
  <si>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</si>
  <si>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</si>
  <si>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</si>
  <si>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</si>
  <si>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</si>
  <si>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</si>
  <si>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</si>
  <si>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</si>
  <si>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</si>
  <si>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</si>
  <si>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</si>
  <si>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101年6月來臺旅客人次及成長率－按國籍分
Table 1-3 Visitor Arrivals by Nationality,
 June, 2012</t>
  </si>
  <si>
    <t>101年6月
Jun.., 2012</t>
  </si>
  <si>
    <t>100年6月
Jun..,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</si>
</sst>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109255.0</v>
      </c>
      <c r="E3" s="4" t="n">
        <v>91691.0</v>
      </c>
      <c r="F3" s="5" t="n">
        <f>IF(E3=0,"-",(D3-E3)/E3*100)</f>
        <v>19.15564232040222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20119.0</v>
      </c>
      <c r="E4" s="4" t="n">
        <v>20474.0</v>
      </c>
      <c r="F4" s="5" t="n">
        <f ref="F4:F46" si="0" t="shared">IF(E4=0,"-",(D4-E4)/E4*100)</f>
        <v>-1.7339064178958679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2583.0</v>
      </c>
      <c r="E5" s="4" t="n">
        <v>2354.0</v>
      </c>
      <c r="F5" s="5" t="n">
        <f si="0" t="shared"/>
        <v>9.728122344944774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1507.0</v>
      </c>
      <c r="E6" s="4" t="n">
        <v>1184.0</v>
      </c>
      <c r="F6" s="5" t="n">
        <f si="0" t="shared"/>
        <v>27.280405405405407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23835.0</v>
      </c>
      <c r="E7" s="4" t="n">
        <v>23035.0</v>
      </c>
      <c r="F7" s="5" t="n">
        <f si="0" t="shared"/>
        <v>3.472975906229651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25070.0</v>
      </c>
      <c r="E8" s="4" t="n">
        <v>23526.0</v>
      </c>
      <c r="F8" s="5" t="n">
        <f si="0" t="shared"/>
        <v>6.562951627986058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16464.0</v>
      </c>
      <c r="E9" s="4" t="n">
        <v>14527.0</v>
      </c>
      <c r="F9" s="5" t="n">
        <f si="0" t="shared"/>
        <v>13.333792248915813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9778.0</v>
      </c>
      <c r="E10" s="4" t="n">
        <v>10195.0</v>
      </c>
      <c r="F10" s="5" t="n">
        <f si="0" t="shared"/>
        <v>-4.090240313879353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7265.0</v>
      </c>
      <c r="E11" s="4" t="n">
        <v>8825.0</v>
      </c>
      <c r="F11" s="5" t="n">
        <f si="0" t="shared"/>
        <v>-17.677053824362606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7647.0</v>
      </c>
      <c r="E12" s="4" t="n">
        <v>9393.0</v>
      </c>
      <c r="F12" s="5" t="n">
        <f si="0" t="shared"/>
        <v>-18.58831044394762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619.0</v>
      </c>
      <c r="E13" s="4" t="n">
        <f>E14-E7-E8-E9-E10-E11-E12</f>
        <v>467.0</v>
      </c>
      <c r="F13" s="5" t="n">
        <f si="0" t="shared"/>
        <v>32.54817987152035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90678.0</v>
      </c>
      <c r="E14" s="4" t="n">
        <v>89968.0</v>
      </c>
      <c r="F14" s="5" t="n">
        <f si="0" t="shared"/>
        <v>0.7891694824826606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709.0</v>
      </c>
      <c r="E15" s="4" t="n">
        <f>E16-E3-E4-E5-E6-E14</f>
        <v>570.0</v>
      </c>
      <c r="F15" s="5" t="n">
        <f si="0" t="shared"/>
        <v>24.385964912280702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224851.0</v>
      </c>
      <c r="E16" s="4" t="n">
        <v>206241.0</v>
      </c>
      <c r="F16" s="5" t="n">
        <f si="0" t="shared"/>
        <v>9.0234240524435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7746.0</v>
      </c>
      <c r="E17" s="4" t="n">
        <v>6485.0</v>
      </c>
      <c r="F17" s="5" t="n">
        <f si="0" t="shared"/>
        <v>19.444872783346185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43255.0</v>
      </c>
      <c r="E18" s="4" t="n">
        <v>40130.0</v>
      </c>
      <c r="F18" s="5" t="n">
        <f si="0" t="shared"/>
        <v>7.787191627211562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177.0</v>
      </c>
      <c r="E19" s="4" t="n">
        <v>152.0</v>
      </c>
      <c r="F19" s="5" t="n">
        <f si="0" t="shared"/>
        <v>16.447368421052634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463.0</v>
      </c>
      <c r="E20" s="4" t="n">
        <v>319.0</v>
      </c>
      <c r="F20" s="5" t="n">
        <f si="0" t="shared"/>
        <v>45.141065830721004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99.0</v>
      </c>
      <c r="E21" s="4" t="n">
        <v>60.0</v>
      </c>
      <c r="F21" s="5" t="n">
        <f si="0" t="shared"/>
        <v>65.0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779.0</v>
      </c>
      <c r="E22" s="4" t="n">
        <f>E23-E17-E18-E19-E20-E21</f>
        <v>579.0</v>
      </c>
      <c r="F22" s="5" t="n">
        <f>IF(E22=0,"-",(D22-E22)/E22*100)</f>
        <v>34.542314335060446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52519.0</v>
      </c>
      <c r="E23" s="4" t="n">
        <v>47725.0</v>
      </c>
      <c r="F23" s="5" t="n">
        <f si="0" t="shared"/>
        <v>10.04504976427449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441.0</v>
      </c>
      <c r="E24" s="4" t="n">
        <v>428.0</v>
      </c>
      <c r="F24" s="5" t="n">
        <f si="0" t="shared"/>
        <v>3.0373831775700935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3399.0</v>
      </c>
      <c r="E25" s="4" t="n">
        <v>2656.0</v>
      </c>
      <c r="F25" s="5" t="n">
        <f si="0" t="shared"/>
        <v>27.974397590361445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3729.0</v>
      </c>
      <c r="E26" s="4" t="n">
        <v>3156.0</v>
      </c>
      <c r="F26" s="5" t="n">
        <f si="0" t="shared"/>
        <v>18.155893536121674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1289.0</v>
      </c>
      <c r="E27" s="4" t="n">
        <v>1097.0</v>
      </c>
      <c r="F27" s="5" t="n">
        <f si="0" t="shared"/>
        <v>17.502278942570648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1441.0</v>
      </c>
      <c r="E28" s="4" t="n">
        <v>1130.0</v>
      </c>
      <c r="F28" s="5" t="n">
        <f si="0" t="shared"/>
        <v>27.52212389380531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565.0</v>
      </c>
      <c r="E29" s="4" t="n">
        <v>512.0</v>
      </c>
      <c r="F29" s="5" t="n">
        <f si="0" t="shared"/>
        <v>10.3515625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634.0</v>
      </c>
      <c r="E30" s="4" t="n">
        <v>527.0</v>
      </c>
      <c r="F30" s="5" t="n">
        <f si="0" t="shared"/>
        <v>20.30360531309298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6602.0</v>
      </c>
      <c r="E31" s="4" t="n">
        <v>5909.0</v>
      </c>
      <c r="F31" s="5" t="n">
        <f si="0" t="shared"/>
        <v>11.727872736503638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430.0</v>
      </c>
      <c r="E32" s="4" t="n">
        <v>410.0</v>
      </c>
      <c r="F32" s="5" t="n">
        <f si="0" t="shared"/>
        <v>4.878048780487805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119.0</v>
      </c>
      <c r="E33" s="4" t="n">
        <v>105.0</v>
      </c>
      <c r="F33" s="5" t="n">
        <f si="0" t="shared"/>
        <v>13.333333333333334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666.0</v>
      </c>
      <c r="E34" s="4" t="n">
        <v>661.0</v>
      </c>
      <c r="F34" s="5" t="n">
        <f si="0" t="shared"/>
        <v>0.7564296520423601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5999.0</v>
      </c>
      <c r="E35" s="4" t="n">
        <f>E36-E24-E25-E26-E27-E28-E29-E30-E31-E32-E33-E34</f>
        <v>4978.0</v>
      </c>
      <c r="F35" s="5" t="n">
        <f si="0" t="shared"/>
        <v>20.510245078344717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25314.0</v>
      </c>
      <c r="E36" s="4" t="n">
        <v>21569.0</v>
      </c>
      <c r="F36" s="5" t="n">
        <f si="0" t="shared"/>
        <v>17.36288191385785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5893.0</v>
      </c>
      <c r="E37" s="4" t="n">
        <v>5132.0</v>
      </c>
      <c r="F37" s="5" t="n">
        <f si="0" t="shared"/>
        <v>14.828526890101326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1079.0</v>
      </c>
      <c r="E38" s="4" t="n">
        <v>937.0</v>
      </c>
      <c r="F38" s="5" t="n">
        <f si="0" t="shared"/>
        <v>15.154749199573105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73.0</v>
      </c>
      <c r="E39" s="4" t="n">
        <f>E40-E37-E38</f>
        <v>83.0</v>
      </c>
      <c r="F39" s="5" t="n">
        <f si="0" t="shared"/>
        <v>-12.048192771084338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7045.0</v>
      </c>
      <c r="E40" s="4" t="n">
        <v>6152.0</v>
      </c>
      <c r="F40" s="5" t="n">
        <f si="0" t="shared"/>
        <v>14.51560468140442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343.0</v>
      </c>
      <c r="E41" s="4" t="n">
        <v>289.0</v>
      </c>
      <c r="F41" s="5" t="n">
        <f si="0" t="shared"/>
        <v>18.685121107266436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525.0</v>
      </c>
      <c r="E42" s="4" t="n">
        <f>E43-E41</f>
        <v>379.0</v>
      </c>
      <c r="F42" s="5" t="n">
        <f si="0" t="shared"/>
        <v>38.522427440633244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868.0</v>
      </c>
      <c r="E43" s="4" t="n">
        <v>668.0</v>
      </c>
      <c r="F43" s="5" t="n">
        <f si="0" t="shared"/>
        <v>29.94011976047904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35.0</v>
      </c>
      <c r="E44" s="4" t="n">
        <v>23.0</v>
      </c>
      <c r="F44" s="5" t="n">
        <f si="0" t="shared"/>
        <v>52.17391304347826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297146.0</v>
      </c>
      <c r="E45" s="4" t="n">
        <v>180262.0</v>
      </c>
      <c r="F45" s="5" t="n">
        <f si="0" t="shared"/>
        <v>64.84117562214998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607778.0</v>
      </c>
      <c r="E46" s="8" t="n">
        <f>E44+E43+E40+E36+E23+E16+E45</f>
        <v>462640.0</v>
      </c>
      <c r="F46" s="5" t="n">
        <f si="0" t="shared"/>
        <v>31.371692892962134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