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<sst xmlns="http://schemas.openxmlformats.org/spreadsheetml/2006/main" count="98" uniqueCount="56">
  <si>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</si>
  <si>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</si>
  <si>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</si>
  <si>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</si>
  <si>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</si>
  <si>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</si>
  <si>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</si>
  <si>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</si>
  <si>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</si>
  <si>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</si>
  <si>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</si>
  <si>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</si>
  <si>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</si>
  <si>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</si>
  <si>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</si>
  <si>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</si>
  <si>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</si>
  <si>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</si>
  <si>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</si>
  <si>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</si>
  <si>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</si>
  <si>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</si>
  <si>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</si>
  <si>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</si>
  <si>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</si>
  <si>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</si>
  <si>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</si>
  <si>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</si>
  <si>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</si>
  <si>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</si>
  <si>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</si>
  <si>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</si>
  <si>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</si>
  <si>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</si>
  <si>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</si>
  <si>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</si>
  <si>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</si>
  <si>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</si>
  <si>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</si>
  <si>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</si>
  <si>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</si>
  <si>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</si>
  <si>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</si>
  <si>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</si>
  <si>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</si>
  <si>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</si>
  <si>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</si>
  <si>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</si>
  <si>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</si>
  <si>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</si>
  <si>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</si>
  <si>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</si>
  <si>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</si>
  <si>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101年8月來臺旅客人次及成長率－按國籍分
Table 1-3 Visitor Arrivals by Nationality,
 August, 2012</t>
  </si>
  <si>
    <t>101年8月
Aug.., 2012</t>
  </si>
  <si>
    <t>100年8月
Aug..,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</si>
</sst>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131191.0</v>
      </c>
      <c r="E3" s="4" t="n">
        <v>118041.0</v>
      </c>
      <c r="F3" s="5" t="n">
        <f>IF(E3=0,"-",(D3-E3)/E3*100)</f>
        <v>11.14019705017748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21750.0</v>
      </c>
      <c r="E4" s="4" t="n">
        <v>21707.0</v>
      </c>
      <c r="F4" s="5" t="n">
        <f ref="F4:F46" si="0" t="shared">IF(E4=0,"-",(D4-E4)/E4*100)</f>
        <v>0.1980927811305109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2105.0</v>
      </c>
      <c r="E5" s="4" t="n">
        <v>2390.0</v>
      </c>
      <c r="F5" s="5" t="n">
        <f si="0" t="shared"/>
        <v>-11.92468619246862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826.0</v>
      </c>
      <c r="E6" s="4" t="n">
        <v>937.0</v>
      </c>
      <c r="F6" s="5" t="n">
        <f si="0" t="shared"/>
        <v>-11.846318036286018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25532.0</v>
      </c>
      <c r="E7" s="4" t="n">
        <v>24673.0</v>
      </c>
      <c r="F7" s="5" t="n">
        <f si="0" t="shared"/>
        <v>3.4815385238925143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13281.0</v>
      </c>
      <c r="E8" s="4" t="n">
        <v>14875.0</v>
      </c>
      <c r="F8" s="5" t="n">
        <f si="0" t="shared"/>
        <v>-10.715966386554623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19256.0</v>
      </c>
      <c r="E9" s="4" t="n">
        <v>17689.0</v>
      </c>
      <c r="F9" s="5" t="n">
        <f si="0" t="shared"/>
        <v>8.858612697156424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8005.0</v>
      </c>
      <c r="E10" s="4" t="n">
        <v>8178.0</v>
      </c>
      <c r="F10" s="5" t="n">
        <f si="0" t="shared"/>
        <v>-2.1154316458791884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6905.0</v>
      </c>
      <c r="E11" s="4" t="n">
        <v>7887.0</v>
      </c>
      <c r="F11" s="5" t="n">
        <f si="0" t="shared"/>
        <v>-12.450868517814124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7702.0</v>
      </c>
      <c r="E12" s="4" t="n">
        <v>8622.0</v>
      </c>
      <c r="F12" s="5" t="n">
        <f si="0" t="shared"/>
        <v>-10.670378102528415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634.0</v>
      </c>
      <c r="E13" s="4" t="n">
        <f>E14-E7-E8-E9-E10-E11-E12</f>
        <v>696.0</v>
      </c>
      <c r="F13" s="5" t="n">
        <f si="0" t="shared"/>
        <v>-8.908045977011495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81315.0</v>
      </c>
      <c r="E14" s="4" t="n">
        <v>82620.0</v>
      </c>
      <c r="F14" s="5" t="n">
        <f si="0" t="shared"/>
        <v>-1.579520697167756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659.0</v>
      </c>
      <c r="E15" s="4" t="n">
        <f>E16-E3-E4-E5-E6-E14</f>
        <v>602.0</v>
      </c>
      <c r="F15" s="5" t="n">
        <f si="0" t="shared"/>
        <v>9.46843853820598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237846.0</v>
      </c>
      <c r="E16" s="4" t="n">
        <v>226297.0</v>
      </c>
      <c r="F16" s="5" t="n">
        <f si="0" t="shared"/>
        <v>5.103470218341384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8109.0</v>
      </c>
      <c r="E17" s="4" t="n">
        <v>7409.0</v>
      </c>
      <c r="F17" s="5" t="n">
        <f si="0" t="shared"/>
        <v>9.447968686732352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32252.0</v>
      </c>
      <c r="E18" s="4" t="n">
        <v>32542.0</v>
      </c>
      <c r="F18" s="5" t="n">
        <f si="0" t="shared"/>
        <v>-0.8911560444963431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173.0</v>
      </c>
      <c r="E19" s="4" t="n">
        <v>213.0</v>
      </c>
      <c r="F19" s="5" t="n">
        <f si="0" t="shared"/>
        <v>-18.779342723004692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282.0</v>
      </c>
      <c r="E20" s="4" t="n">
        <v>311.0</v>
      </c>
      <c r="F20" s="5" t="n">
        <f si="0" t="shared"/>
        <v>-9.32475884244373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54.0</v>
      </c>
      <c r="E21" s="4" t="n">
        <v>48.0</v>
      </c>
      <c r="F21" s="5" t="n">
        <f si="0" t="shared"/>
        <v>12.5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785.0</v>
      </c>
      <c r="E22" s="4" t="n">
        <f>E23-E17-E18-E19-E20-E21</f>
        <v>1026.0</v>
      </c>
      <c r="F22" s="5" t="n">
        <f>IF(E22=0,"-",(D22-E22)/E22*100)</f>
        <v>-23.489278752436647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41655.0</v>
      </c>
      <c r="E23" s="4" t="n">
        <v>41549.0</v>
      </c>
      <c r="F23" s="5" t="n">
        <f si="0" t="shared"/>
        <v>0.25512046017954704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416.0</v>
      </c>
      <c r="E24" s="4" t="n">
        <v>353.0</v>
      </c>
      <c r="F24" s="5" t="n">
        <f si="0" t="shared"/>
        <v>17.847025495750707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3073.0</v>
      </c>
      <c r="E25" s="4" t="n">
        <v>2830.0</v>
      </c>
      <c r="F25" s="5" t="n">
        <f si="0" t="shared"/>
        <v>8.586572438162545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3615.0</v>
      </c>
      <c r="E26" s="4" t="n">
        <v>3738.0</v>
      </c>
      <c r="F26" s="5" t="n">
        <f si="0" t="shared"/>
        <v>-3.2905296950240768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938.0</v>
      </c>
      <c r="E27" s="4" t="n">
        <v>929.0</v>
      </c>
      <c r="F27" s="5" t="n">
        <f si="0" t="shared"/>
        <v>0.9687836383207751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1311.0</v>
      </c>
      <c r="E28" s="4" t="n">
        <v>1401.0</v>
      </c>
      <c r="F28" s="5" t="n">
        <f si="0" t="shared"/>
        <v>-6.423982869379015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558.0</v>
      </c>
      <c r="E29" s="4" t="n">
        <v>519.0</v>
      </c>
      <c r="F29" s="5" t="n">
        <f si="0" t="shared"/>
        <v>7.514450867052023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588.0</v>
      </c>
      <c r="E30" s="4" t="n">
        <v>542.0</v>
      </c>
      <c r="F30" s="5" t="n">
        <f si="0" t="shared"/>
        <v>8.487084870848708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6411.0</v>
      </c>
      <c r="E31" s="4" t="n">
        <v>6338.0</v>
      </c>
      <c r="F31" s="5" t="n">
        <f si="0" t="shared"/>
        <v>1.1517828968128747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494.0</v>
      </c>
      <c r="E32" s="4" t="n">
        <v>565.0</v>
      </c>
      <c r="F32" s="5" t="n">
        <f si="0" t="shared"/>
        <v>-12.56637168141593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88.0</v>
      </c>
      <c r="E33" s="4" t="n">
        <v>77.0</v>
      </c>
      <c r="F33" s="5" t="n">
        <f si="0" t="shared"/>
        <v>14.285714285714285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488.0</v>
      </c>
      <c r="E34" s="4" t="n">
        <v>508.0</v>
      </c>
      <c r="F34" s="5" t="n">
        <f si="0" t="shared"/>
        <v>-3.937007874015748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5011.0</v>
      </c>
      <c r="E35" s="4" t="n">
        <f>E36-E24-E25-E26-E27-E28-E29-E30-E31-E32-E33-E34</f>
        <v>4871.0</v>
      </c>
      <c r="F35" s="5" t="n">
        <f si="0" t="shared"/>
        <v>2.874153151303634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22991.0</v>
      </c>
      <c r="E36" s="4" t="n">
        <v>22671.0</v>
      </c>
      <c r="F36" s="5" t="n">
        <f si="0" t="shared"/>
        <v>1.4114948612765208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4588.0</v>
      </c>
      <c r="E37" s="4" t="n">
        <v>4563.0</v>
      </c>
      <c r="F37" s="5" t="n">
        <f si="0" t="shared"/>
        <v>0.5478851632697787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905.0</v>
      </c>
      <c r="E38" s="4" t="n">
        <v>826.0</v>
      </c>
      <c r="F38" s="5" t="n">
        <f si="0" t="shared"/>
        <v>9.564164648910412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104.0</v>
      </c>
      <c r="E39" s="4" t="n">
        <f>E40-E37-E38</f>
        <v>105.0</v>
      </c>
      <c r="F39" s="5" t="n">
        <f si="0" t="shared"/>
        <v>-0.9523809523809524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5597.0</v>
      </c>
      <c r="E40" s="4" t="n">
        <v>5494.0</v>
      </c>
      <c r="F40" s="5" t="n">
        <f si="0" t="shared"/>
        <v>1.8747724790680744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425.0</v>
      </c>
      <c r="E41" s="4" t="n">
        <v>509.0</v>
      </c>
      <c r="F41" s="5" t="n">
        <f si="0" t="shared"/>
        <v>-16.50294695481336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349.0</v>
      </c>
      <c r="E42" s="4" t="n">
        <f>E43-E41</f>
        <v>421.0</v>
      </c>
      <c r="F42" s="5" t="n">
        <f si="0" t="shared"/>
        <v>-17.102137767220903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774.0</v>
      </c>
      <c r="E43" s="4" t="n">
        <v>930.0</v>
      </c>
      <c r="F43" s="5" t="n">
        <f si="0" t="shared"/>
        <v>-16.7741935483871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31.0</v>
      </c>
      <c r="E44" s="4" t="n">
        <v>15.0</v>
      </c>
      <c r="F44" s="5" t="n">
        <f si="0" t="shared"/>
        <v>106.66666666666667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298228.0</v>
      </c>
      <c r="E45" s="4" t="n">
        <v>209942.0</v>
      </c>
      <c r="F45" s="5" t="n">
        <f si="0" t="shared"/>
        <v>42.052566899429365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607122.0</v>
      </c>
      <c r="E46" s="8" t="n">
        <f>E44+E43+E40+E36+E23+E16+E45</f>
        <v>506898.0</v>
      </c>
      <c r="F46" s="5" t="n">
        <f si="0" t="shared"/>
        <v>19.772025141152657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