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<sst xmlns="http://schemas.openxmlformats.org/spreadsheetml/2006/main" count="98" uniqueCount="56">
  <si>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</si>
  <si>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</si>
  <si>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</si>
  <si>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</si>
  <si>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</si>
  <si>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</si>
  <si>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</si>
  <si>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</si>
  <si>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</si>
  <si>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</si>
  <si>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</si>
  <si>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</si>
  <si>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</si>
  <si>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</si>
  <si>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</si>
  <si>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</si>
  <si>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</si>
  <si>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</si>
  <si>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</si>
  <si>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</si>
  <si>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</si>
  <si>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</si>
  <si>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</si>
  <si>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</si>
  <si>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</si>
  <si>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</si>
  <si>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</si>
  <si>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</si>
  <si>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</si>
  <si>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</si>
  <si>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</si>
  <si>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</si>
  <si>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</si>
  <si>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</si>
  <si>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</si>
  <si>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</si>
  <si>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</si>
  <si>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</si>
  <si>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</si>
  <si>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</si>
  <si>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</si>
  <si>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</si>
  <si>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</si>
  <si>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</si>
  <si>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</si>
  <si>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</si>
  <si>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</si>
  <si>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</si>
  <si>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</si>
  <si>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</si>
  <si>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</si>
  <si>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</si>
  <si>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</si>
  <si>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101年9月來臺旅客人次及成長率－按國籍分
Table 1-3 Visitor Arrivals by Nationality,
 September, 2012</t>
  </si>
  <si>
    <t>101年9月
Sep.., 2012</t>
  </si>
  <si>
    <t>100年9月
Sep..,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</si>
</sst>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122303.0</v>
      </c>
      <c r="E3" s="4" t="n">
        <v>123447.0</v>
      </c>
      <c r="F3" s="5" t="n">
        <f>IF(E3=0,"-",(D3-E3)/E3*100)</f>
        <v>-0.9267134883796284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19521.0</v>
      </c>
      <c r="E4" s="4" t="n">
        <v>18067.0</v>
      </c>
      <c r="F4" s="5" t="n">
        <f ref="F4:F46" si="0" t="shared">IF(E4=0,"-",(D4-E4)/E4*100)</f>
        <v>8.047821995904135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2679.0</v>
      </c>
      <c r="E5" s="4" t="n">
        <v>2413.0</v>
      </c>
      <c r="F5" s="5" t="n">
        <f si="0" t="shared"/>
        <v>11.023622047244094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997.0</v>
      </c>
      <c r="E6" s="4" t="n">
        <v>1119.0</v>
      </c>
      <c r="F6" s="5" t="n">
        <f si="0" t="shared"/>
        <v>-10.902591599642538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26585.0</v>
      </c>
      <c r="E7" s="4" t="n">
        <v>23193.0</v>
      </c>
      <c r="F7" s="5" t="n">
        <f si="0" t="shared"/>
        <v>14.625102401586684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16860.0</v>
      </c>
      <c r="E8" s="4" t="n">
        <v>17290.0</v>
      </c>
      <c r="F8" s="5" t="n">
        <f si="0" t="shared"/>
        <v>-2.4869866975130135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12810.0</v>
      </c>
      <c r="E9" s="4" t="n">
        <v>14521.0</v>
      </c>
      <c r="F9" s="5" t="n">
        <f si="0" t="shared"/>
        <v>-11.7829350595689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8329.0</v>
      </c>
      <c r="E10" s="4" t="n">
        <v>7924.0</v>
      </c>
      <c r="F10" s="5" t="n">
        <f si="0" t="shared"/>
        <v>5.1110550227158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6901.0</v>
      </c>
      <c r="E11" s="4" t="n">
        <v>7615.0</v>
      </c>
      <c r="F11" s="5" t="n">
        <f si="0" t="shared"/>
        <v>-9.37623112278398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7674.0</v>
      </c>
      <c r="E12" s="4" t="n">
        <v>8021.0</v>
      </c>
      <c r="F12" s="5" t="n">
        <f si="0" t="shared"/>
        <v>-4.326143872335121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531.0</v>
      </c>
      <c r="E13" s="4" t="n">
        <f>E14-E7-E8-E9-E10-E11-E12</f>
        <v>736.0</v>
      </c>
      <c r="F13" s="5" t="n">
        <f si="0" t="shared"/>
        <v>-27.853260869565215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79690.0</v>
      </c>
      <c r="E14" s="4" t="n">
        <v>79300.0</v>
      </c>
      <c r="F14" s="5" t="n">
        <f si="0" t="shared"/>
        <v>0.49180327868852464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1043.0</v>
      </c>
      <c r="E15" s="4" t="n">
        <f>E16-E3-E4-E5-E6-E14</f>
        <v>968.0</v>
      </c>
      <c r="F15" s="5" t="n">
        <f si="0" t="shared"/>
        <v>7.747933884297521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226233.0</v>
      </c>
      <c r="E16" s="4" t="n">
        <v>225314.0</v>
      </c>
      <c r="F16" s="5" t="n">
        <f si="0" t="shared"/>
        <v>0.40787523189859487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6805.0</v>
      </c>
      <c r="E17" s="4" t="n">
        <v>5869.0</v>
      </c>
      <c r="F17" s="5" t="n">
        <f si="0" t="shared"/>
        <v>15.948202419492247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30419.0</v>
      </c>
      <c r="E18" s="4" t="n">
        <v>29180.0</v>
      </c>
      <c r="F18" s="5" t="n">
        <f si="0" t="shared"/>
        <v>4.246058944482522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245.0</v>
      </c>
      <c r="E19" s="4" t="n">
        <v>157.0</v>
      </c>
      <c r="F19" s="5" t="n">
        <f si="0" t="shared"/>
        <v>56.05095541401274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264.0</v>
      </c>
      <c r="E20" s="4" t="n">
        <v>257.0</v>
      </c>
      <c r="F20" s="5" t="n">
        <f si="0" t="shared"/>
        <v>2.7237354085603114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105.0</v>
      </c>
      <c r="E21" s="4" t="n">
        <v>64.0</v>
      </c>
      <c r="F21" s="5" t="n">
        <f si="0" t="shared"/>
        <v>64.0625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894.0</v>
      </c>
      <c r="E22" s="4" t="n">
        <f>E23-E17-E18-E19-E20-E21</f>
        <v>810.0</v>
      </c>
      <c r="F22" s="5" t="n">
        <f>IF(E22=0,"-",(D22-E22)/E22*100)</f>
        <v>10.37037037037037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38732.0</v>
      </c>
      <c r="E23" s="4" t="n">
        <v>36337.0</v>
      </c>
      <c r="F23" s="5" t="n">
        <f si="0" t="shared"/>
        <v>6.5910779646090765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478.0</v>
      </c>
      <c r="E24" s="4" t="n">
        <v>401.0</v>
      </c>
      <c r="F24" s="5" t="n">
        <f si="0" t="shared"/>
        <v>19.201995012468828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3042.0</v>
      </c>
      <c r="E25" s="4" t="n">
        <v>2721.0</v>
      </c>
      <c r="F25" s="5" t="n">
        <f si="0" t="shared"/>
        <v>11.797133406835721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4023.0</v>
      </c>
      <c r="E26" s="4" t="n">
        <v>3646.0</v>
      </c>
      <c r="F26" s="5" t="n">
        <f si="0" t="shared"/>
        <v>10.34009873834339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1185.0</v>
      </c>
      <c r="E27" s="4" t="n">
        <v>968.0</v>
      </c>
      <c r="F27" s="5" t="n">
        <f si="0" t="shared"/>
        <v>22.417355371900825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1372.0</v>
      </c>
      <c r="E28" s="4" t="n">
        <v>1245.0</v>
      </c>
      <c r="F28" s="5" t="n">
        <f si="0" t="shared"/>
        <v>10.200803212851406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623.0</v>
      </c>
      <c r="E29" s="4" t="n">
        <v>506.0</v>
      </c>
      <c r="F29" s="5" t="n">
        <f si="0" t="shared"/>
        <v>23.122529644268774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564.0</v>
      </c>
      <c r="E30" s="4" t="n">
        <v>599.0</v>
      </c>
      <c r="F30" s="5" t="n">
        <f si="0" t="shared"/>
        <v>-5.843071786310518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5783.0</v>
      </c>
      <c r="E31" s="4" t="n">
        <v>5121.0</v>
      </c>
      <c r="F31" s="5" t="n">
        <f si="0" t="shared"/>
        <v>12.927162663542276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474.0</v>
      </c>
      <c r="E32" s="4" t="n">
        <v>489.0</v>
      </c>
      <c r="F32" s="5" t="n">
        <f si="0" t="shared"/>
        <v>-3.067484662576687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133.0</v>
      </c>
      <c r="E33" s="4" t="n">
        <v>122.0</v>
      </c>
      <c r="F33" s="5" t="n">
        <f si="0" t="shared"/>
        <v>9.01639344262295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694.0</v>
      </c>
      <c r="E34" s="4" t="n">
        <v>605.0</v>
      </c>
      <c r="F34" s="5" t="n">
        <f si="0" t="shared"/>
        <v>14.710743801652892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4493.0</v>
      </c>
      <c r="E35" s="4" t="n">
        <f>E36-E24-E25-E26-E27-E28-E29-E30-E31-E32-E33-E34</f>
        <v>3818.0</v>
      </c>
      <c r="F35" s="5" t="n">
        <f si="0" t="shared"/>
        <v>17.679413305395496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22864.0</v>
      </c>
      <c r="E36" s="4" t="n">
        <v>20241.0</v>
      </c>
      <c r="F36" s="5" t="n">
        <f si="0" t="shared"/>
        <v>12.958845906822786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6051.0</v>
      </c>
      <c r="E37" s="4" t="n">
        <v>5578.0</v>
      </c>
      <c r="F37" s="5" t="n">
        <f si="0" t="shared"/>
        <v>8.479741842954464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1102.0</v>
      </c>
      <c r="E38" s="4" t="n">
        <v>976.0</v>
      </c>
      <c r="F38" s="5" t="n">
        <f si="0" t="shared"/>
        <v>12.90983606557377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118.0</v>
      </c>
      <c r="E39" s="4" t="n">
        <f>E40-E37-E38</f>
        <v>92.0</v>
      </c>
      <c r="F39" s="5" t="n">
        <f si="0" t="shared"/>
        <v>28.26086956521739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7271.0</v>
      </c>
      <c r="E40" s="4" t="n">
        <v>6646.0</v>
      </c>
      <c r="F40" s="5" t="n">
        <f si="0" t="shared"/>
        <v>9.404152873909117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293.0</v>
      </c>
      <c r="E41" s="4" t="n">
        <v>299.0</v>
      </c>
      <c r="F41" s="5" t="n">
        <f si="0" t="shared"/>
        <v>-2.0066889632107023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647.0</v>
      </c>
      <c r="E42" s="4" t="n">
        <f>E43-E41</f>
        <v>446.0</v>
      </c>
      <c r="F42" s="5" t="n">
        <f si="0" t="shared"/>
        <v>45.06726457399103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940.0</v>
      </c>
      <c r="E43" s="4" t="n">
        <v>745.0</v>
      </c>
      <c r="F43" s="5" t="n">
        <f si="0" t="shared"/>
        <v>26.174496644295303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34.0</v>
      </c>
      <c r="E44" s="4" t="n">
        <v>18.0</v>
      </c>
      <c r="F44" s="5" t="n">
        <f si="0" t="shared"/>
        <v>88.88888888888889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254827.0</v>
      </c>
      <c r="E45" s="4" t="n">
        <v>171693.0</v>
      </c>
      <c r="F45" s="5" t="n">
        <f si="0" t="shared"/>
        <v>48.42014525927091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550901.0</v>
      </c>
      <c r="E46" s="8" t="n">
        <f>E44+E43+E40+E36+E23+E16+E45</f>
        <v>460994.0</v>
      </c>
      <c r="F46" s="5" t="n">
        <f si="0" t="shared"/>
        <v>19.502856870154492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