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<sst xmlns="http://schemas.openxmlformats.org/spreadsheetml/2006/main" count="98" uniqueCount="56">
  <si>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</si>
  <si>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</si>
  <si>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</si>
  <si>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</si>
  <si>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</si>
  <si>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</si>
  <si>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</si>
  <si>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</si>
  <si>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</si>
  <si>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</si>
  <si>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</si>
  <si>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</si>
  <si>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</si>
  <si>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</si>
  <si>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</si>
  <si>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</si>
  <si>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</si>
  <si>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</si>
  <si>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</si>
  <si>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</si>
  <si>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</si>
  <si>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</si>
  <si>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</si>
  <si>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</si>
  <si>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</si>
  <si>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</si>
  <si>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</si>
  <si>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</si>
  <si>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</si>
  <si>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</si>
  <si>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</si>
  <si>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</si>
  <si>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</si>
  <si>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</si>
  <si>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</si>
  <si>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</si>
  <si>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</si>
  <si>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</si>
  <si>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</si>
  <si>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</si>
  <si>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</si>
  <si>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</si>
  <si>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</si>
  <si>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</si>
  <si>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</si>
  <si>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</si>
  <si>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</si>
  <si>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</si>
  <si>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</si>
  <si>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</si>
  <si>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</si>
  <si>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</si>
  <si>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</si>
  <si>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102年1月來臺旅客人次及成長率－按國籍分
Table 1-3 Visitor Arrivals by Nationality,
 January, 2013</t>
  </si>
  <si>
    <t>102年1月
Jan.., 2013</t>
  </si>
  <si>
    <t>101年1月
Jan..,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</si>
</sst>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109589.0</v>
      </c>
      <c r="E3" s="4" t="n">
        <v>94504.0</v>
      </c>
      <c r="F3" s="5" t="n">
        <f>IF(E3=0,"-",(D3-E3)/E3*100)</f>
        <v>15.962287310590028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31378.0</v>
      </c>
      <c r="E4" s="4" t="n">
        <v>25856.0</v>
      </c>
      <c r="F4" s="5" t="n">
        <f ref="F4:F46" si="0" t="shared">IF(E4=0,"-",(D4-E4)/E4*100)</f>
        <v>21.356745049504948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2112.0</v>
      </c>
      <c r="E5" s="4" t="n">
        <v>1707.0</v>
      </c>
      <c r="F5" s="5" t="n">
        <f si="0" t="shared"/>
        <v>23.72583479789104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988.0</v>
      </c>
      <c r="E6" s="4" t="n">
        <v>698.0</v>
      </c>
      <c r="F6" s="5" t="n">
        <f si="0" t="shared"/>
        <v>41.54727793696275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18704.0</v>
      </c>
      <c r="E7" s="4" t="n">
        <v>21906.0</v>
      </c>
      <c r="F7" s="5" t="n">
        <f si="0" t="shared"/>
        <v>-14.616999908700812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18495.0</v>
      </c>
      <c r="E8" s="4" t="n">
        <v>13803.0</v>
      </c>
      <c r="F8" s="5" t="n">
        <f si="0" t="shared"/>
        <v>33.99261030210824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12707.0</v>
      </c>
      <c r="E9" s="4" t="n">
        <v>12036.0</v>
      </c>
      <c r="F9" s="5" t="n">
        <f si="0" t="shared"/>
        <v>5.574941841143237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8284.0</v>
      </c>
      <c r="E10" s="4" t="n">
        <v>7559.0</v>
      </c>
      <c r="F10" s="5" t="n">
        <f si="0" t="shared"/>
        <v>9.591215769281652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4456.0</v>
      </c>
      <c r="E11" s="4" t="n">
        <v>5311.0</v>
      </c>
      <c r="F11" s="5" t="n">
        <f si="0" t="shared"/>
        <v>-16.098663151948784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5305.0</v>
      </c>
      <c r="E12" s="4" t="n">
        <v>5374.0</v>
      </c>
      <c r="F12" s="5" t="n">
        <f si="0" t="shared"/>
        <v>-1.2839598064756235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491.0</v>
      </c>
      <c r="E13" s="4" t="n">
        <f>E14-E7-E8-E9-E10-E11-E12</f>
        <v>656.0</v>
      </c>
      <c r="F13" s="5" t="n">
        <f si="0" t="shared"/>
        <v>-25.152439024390244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68442.0</v>
      </c>
      <c r="E14" s="4" t="n">
        <v>66645.0</v>
      </c>
      <c r="F14" s="5" t="n">
        <f si="0" t="shared"/>
        <v>2.696376322304749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529.0</v>
      </c>
      <c r="E15" s="4" t="n">
        <f>E16-E3-E4-E5-E6-E14</f>
        <v>440.0</v>
      </c>
      <c r="F15" s="5" t="n">
        <f si="0" t="shared"/>
        <v>20.227272727272727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213038.0</v>
      </c>
      <c r="E16" s="4" t="n">
        <v>189850.0</v>
      </c>
      <c r="F16" s="5" t="n">
        <f si="0" t="shared"/>
        <v>12.213853041875163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7767.0</v>
      </c>
      <c r="E17" s="4" t="n">
        <v>8602.0</v>
      </c>
      <c r="F17" s="5" t="n">
        <f si="0" t="shared"/>
        <v>-9.707044873285282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31392.0</v>
      </c>
      <c r="E18" s="4" t="n">
        <v>34785.0</v>
      </c>
      <c r="F18" s="5" t="n">
        <f si="0" t="shared"/>
        <v>-9.754204398447607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166.0</v>
      </c>
      <c r="E19" s="4" t="n">
        <v>118.0</v>
      </c>
      <c r="F19" s="5" t="n">
        <f si="0" t="shared"/>
        <v>40.67796610169492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345.0</v>
      </c>
      <c r="E20" s="4" t="n">
        <v>399.0</v>
      </c>
      <c r="F20" s="5" t="n">
        <f si="0" t="shared"/>
        <v>-13.533834586466165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82.0</v>
      </c>
      <c r="E21" s="4" t="n">
        <v>70.0</v>
      </c>
      <c r="F21" s="5" t="n">
        <f si="0" t="shared"/>
        <v>17.142857142857142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623.0</v>
      </c>
      <c r="E22" s="4" t="n">
        <f>E23-E17-E18-E19-E20-E21</f>
        <v>549.0</v>
      </c>
      <c r="F22" s="5" t="n">
        <f>IF(E22=0,"-",(D22-E22)/E22*100)</f>
        <v>13.479052823315119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40375.0</v>
      </c>
      <c r="E23" s="4" t="n">
        <v>44523.0</v>
      </c>
      <c r="F23" s="5" t="n">
        <f si="0" t="shared"/>
        <v>-9.316533027873234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392.0</v>
      </c>
      <c r="E24" s="4" t="n">
        <v>334.0</v>
      </c>
      <c r="F24" s="5" t="n">
        <f si="0" t="shared"/>
        <v>17.365269461077844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2803.0</v>
      </c>
      <c r="E25" s="4" t="n">
        <v>2745.0</v>
      </c>
      <c r="F25" s="5" t="n">
        <f si="0" t="shared"/>
        <v>2.1129326047358834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3881.0</v>
      </c>
      <c r="E26" s="4" t="n">
        <v>3240.0</v>
      </c>
      <c r="F26" s="5" t="n">
        <f si="0" t="shared"/>
        <v>19.783950617283953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1105.0</v>
      </c>
      <c r="E27" s="4" t="n">
        <v>915.0</v>
      </c>
      <c r="F27" s="5" t="n">
        <f si="0" t="shared"/>
        <v>20.76502732240437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1482.0</v>
      </c>
      <c r="E28" s="4" t="n">
        <v>1239.0</v>
      </c>
      <c r="F28" s="5" t="n">
        <f si="0" t="shared"/>
        <v>19.612590799031477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545.0</v>
      </c>
      <c r="E29" s="4" t="n">
        <v>518.0</v>
      </c>
      <c r="F29" s="5" t="n">
        <f si="0" t="shared"/>
        <v>5.212355212355212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491.0</v>
      </c>
      <c r="E30" s="4" t="n">
        <v>430.0</v>
      </c>
      <c r="F30" s="5" t="n">
        <f si="0" t="shared"/>
        <v>14.186046511627906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5591.0</v>
      </c>
      <c r="E31" s="4" t="n">
        <v>5927.0</v>
      </c>
      <c r="F31" s="5" t="n">
        <f si="0" t="shared"/>
        <v>-5.668972498734604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511.0</v>
      </c>
      <c r="E32" s="4" t="n">
        <v>479.0</v>
      </c>
      <c r="F32" s="5" t="n">
        <f si="0" t="shared"/>
        <v>6.6805845511482245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106.0</v>
      </c>
      <c r="E33" s="4" t="n">
        <v>63.0</v>
      </c>
      <c r="F33" s="5" t="n">
        <f si="0" t="shared"/>
        <v>68.25396825396825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667.0</v>
      </c>
      <c r="E34" s="4" t="n">
        <v>543.0</v>
      </c>
      <c r="F34" s="5" t="n">
        <f si="0" t="shared"/>
        <v>22.83609576427256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3391.0</v>
      </c>
      <c r="E35" s="4" t="n">
        <f>E36-E24-E25-E26-E27-E28-E29-E30-E31-E32-E33-E34</f>
        <v>3233.0</v>
      </c>
      <c r="F35" s="5" t="n">
        <f si="0" t="shared"/>
        <v>4.887101763068358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20965.0</v>
      </c>
      <c r="E36" s="4" t="n">
        <v>19666.0</v>
      </c>
      <c r="F36" s="5" t="n">
        <f si="0" t="shared"/>
        <v>6.605308654530662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7833.0</v>
      </c>
      <c r="E37" s="4" t="n">
        <v>8094.0</v>
      </c>
      <c r="F37" s="5" t="n">
        <f si="0" t="shared"/>
        <v>-3.224610822831727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1222.0</v>
      </c>
      <c r="E38" s="4" t="n">
        <v>1393.0</v>
      </c>
      <c r="F38" s="5" t="n">
        <f si="0" t="shared"/>
        <v>-12.275664034458005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48.0</v>
      </c>
      <c r="E39" s="4" t="n">
        <f>E40-E37-E38</f>
        <v>45.0</v>
      </c>
      <c r="F39" s="5" t="n">
        <f si="0" t="shared"/>
        <v>6.666666666666667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9103.0</v>
      </c>
      <c r="E40" s="4" t="n">
        <v>9532.0</v>
      </c>
      <c r="F40" s="5" t="n">
        <f si="0" t="shared"/>
        <v>-4.500629458665547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346.0</v>
      </c>
      <c r="E41" s="4" t="n">
        <v>431.0</v>
      </c>
      <c r="F41" s="5" t="n">
        <f si="0" t="shared"/>
        <v>-19.721577726218097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290.0</v>
      </c>
      <c r="E42" s="4" t="n">
        <f>E43-E41</f>
        <v>239.0</v>
      </c>
      <c r="F42" s="5" t="n">
        <f si="0" t="shared"/>
        <v>21.338912133891213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636.0</v>
      </c>
      <c r="E43" s="4" t="n">
        <v>670.0</v>
      </c>
      <c r="F43" s="5" t="n">
        <f si="0" t="shared"/>
        <v>-5.074626865671641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22.0</v>
      </c>
      <c r="E44" s="4" t="n">
        <v>16.0</v>
      </c>
      <c r="F44" s="5" t="n">
        <f si="0" t="shared"/>
        <v>37.5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242957.0</v>
      </c>
      <c r="E45" s="4" t="n">
        <v>195807.0</v>
      </c>
      <c r="F45" s="5" t="n">
        <f si="0" t="shared"/>
        <v>24.07983371381003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527096.0</v>
      </c>
      <c r="E46" s="8" t="n">
        <f>E44+E43+E40+E36+E23+E16+E45</f>
        <v>460064.0</v>
      </c>
      <c r="F46" s="5" t="n">
        <f si="0" t="shared"/>
        <v>14.570146762189609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