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<sst xmlns="http://schemas.openxmlformats.org/spreadsheetml/2006/main" count="98" uniqueCount="56">
  <si>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</si>
  <si>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</si>
  <si>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</si>
  <si>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</si>
  <si>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</si>
  <si>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</si>
  <si>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</si>
  <si>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</si>
  <si>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</si>
  <si>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</si>
  <si>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</si>
  <si>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</si>
  <si>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</si>
  <si>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</si>
  <si>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</si>
  <si>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</si>
  <si>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</si>
  <si>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</si>
  <si>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</si>
  <si>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</si>
  <si>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</si>
  <si>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</si>
  <si>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</si>
  <si>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</si>
  <si>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</si>
  <si>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</si>
  <si>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</si>
  <si>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</si>
  <si>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</si>
  <si>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</si>
  <si>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</si>
  <si>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</si>
  <si>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</si>
  <si>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</si>
  <si>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</si>
  <si>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</si>
  <si>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</si>
  <si>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</si>
  <si>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</si>
  <si>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</si>
  <si>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</si>
  <si>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</si>
  <si>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</si>
  <si>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</si>
  <si>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</si>
  <si>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</si>
  <si>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</si>
  <si>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</si>
  <si>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</si>
  <si>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</si>
  <si>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</si>
  <si>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</si>
  <si>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</si>
  <si>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102年10月來臺旅客人次及成長率－按國籍分
Table 1-3 Visitor Arrivals by Nationality,
 October, 2013</t>
  </si>
  <si>
    <t>102年10月
Oct.., 2013</t>
  </si>
  <si>
    <t>101年10月
Oct..,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</si>
</sst>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130379.0</v>
      </c>
      <c r="E3" s="4" t="n">
        <v>119427.0</v>
      </c>
      <c r="F3" s="5" t="n">
        <f>IF(E3=0,"-",(D3-E3)/E3*100)</f>
        <v>9.170455592119035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38300.0</v>
      </c>
      <c r="E4" s="4" t="n">
        <v>21233.0</v>
      </c>
      <c r="F4" s="5" t="n">
        <f ref="F4:F46" si="0" t="shared">IF(E4=0,"-",(D4-E4)/E4*100)</f>
        <v>80.37959779588377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2776.0</v>
      </c>
      <c r="E5" s="4" t="n">
        <v>2366.0</v>
      </c>
      <c r="F5" s="5" t="n">
        <f si="0" t="shared"/>
        <v>17.32882502113271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1302.0</v>
      </c>
      <c r="E6" s="4" t="n">
        <v>1184.0</v>
      </c>
      <c r="F6" s="5" t="n">
        <f si="0" t="shared"/>
        <v>9.966216216216216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41242.0</v>
      </c>
      <c r="E7" s="4" t="n">
        <v>32123.0</v>
      </c>
      <c r="F7" s="5" t="n">
        <f si="0" t="shared"/>
        <v>28.387759549232637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28058.0</v>
      </c>
      <c r="E8" s="4" t="n">
        <v>25632.0</v>
      </c>
      <c r="F8" s="5" t="n">
        <f si="0" t="shared"/>
        <v>9.464731585518102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13819.0</v>
      </c>
      <c r="E9" s="4" t="n">
        <v>13704.0</v>
      </c>
      <c r="F9" s="5" t="n">
        <f si="0" t="shared"/>
        <v>0.8391710449503794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9587.0</v>
      </c>
      <c r="E10" s="4" t="n">
        <v>8772.0</v>
      </c>
      <c r="F10" s="5" t="n">
        <f si="0" t="shared"/>
        <v>9.290925672594618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10215.0</v>
      </c>
      <c r="E11" s="4" t="n">
        <v>8190.0</v>
      </c>
      <c r="F11" s="5" t="n">
        <f si="0" t="shared"/>
        <v>24.725274725274726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9800.0</v>
      </c>
      <c r="E12" s="4" t="n">
        <v>6888.0</v>
      </c>
      <c r="F12" s="5" t="n">
        <f si="0" t="shared"/>
        <v>42.27642276422765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1450.0</v>
      </c>
      <c r="E13" s="4" t="n">
        <f>E14-E7-E8-E9-E10-E11-E12</f>
        <v>1185.0</v>
      </c>
      <c r="F13" s="5" t="n">
        <f si="0" t="shared"/>
        <v>22.362869198312236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114171.0</v>
      </c>
      <c r="E14" s="4" t="n">
        <v>96494.0</v>
      </c>
      <c r="F14" s="5" t="n">
        <f si="0" t="shared"/>
        <v>18.319273737227185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764.0</v>
      </c>
      <c r="E15" s="4" t="n">
        <f>E16-E3-E4-E5-E6-E14</f>
        <v>775.0</v>
      </c>
      <c r="F15" s="5" t="n">
        <f si="0" t="shared"/>
        <v>-1.4193548387096775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287692.0</v>
      </c>
      <c r="E16" s="4" t="n">
        <v>241479.0</v>
      </c>
      <c r="F16" s="5" t="n">
        <f si="0" t="shared"/>
        <v>19.13748193424687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10147.0</v>
      </c>
      <c r="E17" s="4" t="n">
        <v>8988.0</v>
      </c>
      <c r="F17" s="5" t="n">
        <f si="0" t="shared"/>
        <v>12.894971072541168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39258.0</v>
      </c>
      <c r="E18" s="4" t="n">
        <v>36290.0</v>
      </c>
      <c r="F18" s="5" t="n">
        <f si="0" t="shared"/>
        <v>8.178561587214109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233.0</v>
      </c>
      <c r="E19" s="4" t="n">
        <v>258.0</v>
      </c>
      <c r="F19" s="5" t="n">
        <f si="0" t="shared"/>
        <v>-9.689922480620156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406.0</v>
      </c>
      <c r="E20" s="4" t="n">
        <v>372.0</v>
      </c>
      <c r="F20" s="5" t="n">
        <f si="0" t="shared"/>
        <v>9.13978494623656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122.0</v>
      </c>
      <c r="F21" s="5" t="n">
        <f si="0" t="shared"/>
        <v>-32.78688524590164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793.0</v>
      </c>
      <c r="E22" s="4" t="n">
        <f>E23-E17-E18-E19-E20-E21</f>
        <v>863.0</v>
      </c>
      <c r="F22" s="5" t="n">
        <f>IF(E22=0,"-",(D22-E22)/E22*100)</f>
        <v>-8.111239860950175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50919.0</v>
      </c>
      <c r="E23" s="4" t="n">
        <v>46893.0</v>
      </c>
      <c r="F23" s="5" t="n">
        <f si="0" t="shared"/>
        <v>8.585503166783955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582.0</v>
      </c>
      <c r="E24" s="4" t="n">
        <v>553.0</v>
      </c>
      <c r="F24" s="5" t="n">
        <f si="0" t="shared"/>
        <v>5.244122965641953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4040.0</v>
      </c>
      <c r="E25" s="4" t="n">
        <v>3446.0</v>
      </c>
      <c r="F25" s="5" t="n">
        <f si="0" t="shared"/>
        <v>17.237376668601275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5212.0</v>
      </c>
      <c r="E26" s="4" t="n">
        <v>5008.0</v>
      </c>
      <c r="F26" s="5" t="n">
        <f si="0" t="shared"/>
        <v>4.073482428115016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1545.0</v>
      </c>
      <c r="E27" s="4" t="n">
        <v>1393.0</v>
      </c>
      <c r="F27" s="5" t="n">
        <f si="0" t="shared"/>
        <v>10.91170136396267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1908.0</v>
      </c>
      <c r="E28" s="4" t="n">
        <v>1843.0</v>
      </c>
      <c r="F28" s="5" t="n">
        <f si="0" t="shared"/>
        <v>3.5268583830710796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956.0</v>
      </c>
      <c r="E29" s="4" t="n">
        <v>756.0</v>
      </c>
      <c r="F29" s="5" t="n">
        <f si="0" t="shared"/>
        <v>26.455026455026452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908.0</v>
      </c>
      <c r="E30" s="4" t="n">
        <v>655.0</v>
      </c>
      <c r="F30" s="5" t="n">
        <f si="0" t="shared"/>
        <v>38.62595419847328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7663.0</v>
      </c>
      <c r="E31" s="4" t="n">
        <v>6709.0</v>
      </c>
      <c r="F31" s="5" t="n">
        <f si="0" t="shared"/>
        <v>14.219704874049786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620.0</v>
      </c>
      <c r="E32" s="4" t="n">
        <v>617.0</v>
      </c>
      <c r="F32" s="5" t="n">
        <f si="0" t="shared"/>
        <v>0.48622366288492713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148.0</v>
      </c>
      <c r="E33" s="4" t="n">
        <v>147.0</v>
      </c>
      <c r="F33" s="5" t="n">
        <f si="0" t="shared"/>
        <v>0.6802721088435374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935.0</v>
      </c>
      <c r="E34" s="4" t="n">
        <v>779.0</v>
      </c>
      <c r="F34" s="5" t="n">
        <f si="0" t="shared"/>
        <v>20.025673940949936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5176.0</v>
      </c>
      <c r="E35" s="4" t="n">
        <f>E36-E24-E25-E26-E27-E28-E29-E30-E31-E32-E33-E34</f>
        <v>4988.0</v>
      </c>
      <c r="F35" s="5" t="n">
        <f si="0" t="shared"/>
        <v>3.769045709703288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29693.0</v>
      </c>
      <c r="E36" s="4" t="n">
        <v>26894.0</v>
      </c>
      <c r="F36" s="5" t="n">
        <f si="0" t="shared"/>
        <v>10.407525842195286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7058.0</v>
      </c>
      <c r="E37" s="4" t="n">
        <v>6656.0</v>
      </c>
      <c r="F37" s="5" t="n">
        <f si="0" t="shared"/>
        <v>6.039663461538462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1317.0</v>
      </c>
      <c r="E38" s="4" t="n">
        <v>1242.0</v>
      </c>
      <c r="F38" s="5" t="n">
        <f si="0" t="shared"/>
        <v>6.038647342995169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125.0</v>
      </c>
      <c r="E39" s="4" t="n">
        <f>E40-E37-E38</f>
        <v>89.0</v>
      </c>
      <c r="F39" s="5" t="n">
        <f si="0" t="shared"/>
        <v>40.44943820224719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8500.0</v>
      </c>
      <c r="E40" s="4" t="n">
        <v>7987.0</v>
      </c>
      <c r="F40" s="5" t="n">
        <f si="0" t="shared"/>
        <v>6.422937273068737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337.0</v>
      </c>
      <c r="E41" s="4" t="n">
        <v>280.0</v>
      </c>
      <c r="F41" s="5" t="n">
        <f si="0" t="shared"/>
        <v>20.357142857142858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469.0</v>
      </c>
      <c r="E42" s="4" t="n">
        <f>E43-E41</f>
        <v>516.0</v>
      </c>
      <c r="F42" s="5" t="n">
        <f si="0" t="shared"/>
        <v>-9.108527131782946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806.0</v>
      </c>
      <c r="E43" s="4" t="n">
        <v>796.0</v>
      </c>
      <c r="F43" s="5" t="n">
        <f si="0" t="shared"/>
        <v>1.256281407035176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47.0</v>
      </c>
      <c r="E44" s="4" t="n">
        <v>38.0</v>
      </c>
      <c r="F44" s="5" t="n">
        <f si="0" t="shared"/>
        <v>23.684210526315788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301371.0</v>
      </c>
      <c r="E45" s="4" t="n">
        <v>286255.0</v>
      </c>
      <c r="F45" s="5" t="n">
        <f si="0" t="shared"/>
        <v>5.280606452289043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679028.0</v>
      </c>
      <c r="E46" s="8" t="n">
        <f>E44+E43+E40+E36+E23+E16+E45</f>
        <v>610342.0</v>
      </c>
      <c r="F46" s="5" t="n">
        <f si="0" t="shared"/>
        <v>11.253690553820645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