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<sst xmlns="http://schemas.openxmlformats.org/spreadsheetml/2006/main" count="98" uniqueCount="56">
  <si>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</si>
  <si>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</si>
  <si>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</si>
  <si>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</si>
  <si>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</si>
  <si>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</si>
  <si>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</si>
  <si>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</si>
  <si>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</si>
  <si>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</si>
  <si>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</si>
  <si>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</si>
  <si>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</si>
  <si>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</si>
  <si>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</si>
  <si>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</si>
  <si>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</si>
  <si>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</si>
  <si>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</si>
  <si>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</si>
  <si>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</si>
  <si>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</si>
  <si>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</si>
  <si>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</si>
  <si>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</si>
  <si>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</si>
  <si>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</si>
  <si>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</si>
  <si>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</si>
  <si>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</si>
  <si>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</si>
  <si>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</si>
  <si>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</si>
  <si>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</si>
  <si>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</si>
  <si>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</si>
  <si>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</si>
  <si>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</si>
  <si>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</si>
  <si>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</si>
  <si>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</si>
  <si>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</si>
  <si>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</si>
  <si>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</si>
  <si>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</si>
  <si>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</si>
  <si>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</si>
  <si>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</si>
  <si>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</si>
  <si>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</si>
  <si>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</si>
  <si>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</si>
  <si>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</si>
  <si>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102年11月來臺旅客人次及成長率－按國籍分
Table 1-3 Visitor Arrivals by Nationality,
 November, 2013</t>
  </si>
  <si>
    <t>102年11月
Nov.., 2013</t>
  </si>
  <si>
    <t>101年11月
Nov..,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</si>
</sst>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139039.0</v>
      </c>
      <c r="E3" s="4" t="n">
        <v>126655.0</v>
      </c>
      <c r="F3" s="5" t="n">
        <f>IF(E3=0,"-",(D3-E3)/E3*100)</f>
        <v>9.777742686826418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41057.0</v>
      </c>
      <c r="E4" s="4" t="n">
        <v>23395.0</v>
      </c>
      <c r="F4" s="5" t="n">
        <f ref="F4:F46" si="0" t="shared">IF(E4=0,"-",(D4-E4)/E4*100)</f>
        <v>75.49476383842702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2381.0</v>
      </c>
      <c r="E5" s="4" t="n">
        <v>2364.0</v>
      </c>
      <c r="F5" s="5" t="n">
        <f si="0" t="shared"/>
        <v>0.7191201353637902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1215.0</v>
      </c>
      <c r="E6" s="4" t="n">
        <v>1130.0</v>
      </c>
      <c r="F6" s="5" t="n">
        <f si="0" t="shared"/>
        <v>7.52212389380531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55278.0</v>
      </c>
      <c r="E7" s="4" t="n">
        <v>45077.0</v>
      </c>
      <c r="F7" s="5" t="n">
        <f si="0" t="shared"/>
        <v>22.630166160126006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38987.0</v>
      </c>
      <c r="E8" s="4" t="n">
        <v>39235.0</v>
      </c>
      <c r="F8" s="5" t="n">
        <f si="0" t="shared"/>
        <v>-0.6320886963170638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12876.0</v>
      </c>
      <c r="E9" s="4" t="n">
        <v>13904.0</v>
      </c>
      <c r="F9" s="5" t="n">
        <f si="0" t="shared"/>
        <v>-7.393555811277331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9521.0</v>
      </c>
      <c r="E10" s="4" t="n">
        <v>8762.0</v>
      </c>
      <c r="F10" s="5" t="n">
        <f si="0" t="shared"/>
        <v>8.662405843414746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8706.0</v>
      </c>
      <c r="E11" s="4" t="n">
        <v>7469.0</v>
      </c>
      <c r="F11" s="5" t="n">
        <f si="0" t="shared"/>
        <v>16.56178872673718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9430.0</v>
      </c>
      <c r="E12" s="4" t="n">
        <v>6813.0</v>
      </c>
      <c r="F12" s="5" t="n">
        <f si="0" t="shared"/>
        <v>38.41185968002348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789.0</v>
      </c>
      <c r="E13" s="4" t="n">
        <f>E14-E7-E8-E9-E10-E11-E12</f>
        <v>633.0</v>
      </c>
      <c r="F13" s="5" t="n">
        <f si="0" t="shared"/>
        <v>24.644549763033176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135587.0</v>
      </c>
      <c r="E14" s="4" t="n">
        <v>121893.0</v>
      </c>
      <c r="F14" s="5" t="n">
        <f si="0" t="shared"/>
        <v>11.234443323242516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741.0</v>
      </c>
      <c r="E15" s="4" t="n">
        <f>E16-E3-E4-E5-E6-E14</f>
        <v>855.0</v>
      </c>
      <c r="F15" s="5" t="n">
        <f si="0" t="shared"/>
        <v>-13.333333333333334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320020.0</v>
      </c>
      <c r="E16" s="4" t="n">
        <v>276292.0</v>
      </c>
      <c r="F16" s="5" t="n">
        <f si="0" t="shared"/>
        <v>15.826734035006442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10868.0</v>
      </c>
      <c r="E17" s="4" t="n">
        <v>9689.0</v>
      </c>
      <c r="F17" s="5" t="n">
        <f si="0" t="shared"/>
        <v>12.168438435339045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40488.0</v>
      </c>
      <c r="E18" s="4" t="n">
        <v>39025.0</v>
      </c>
      <c r="F18" s="5" t="n">
        <f si="0" t="shared"/>
        <v>3.7488789237668163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223.0</v>
      </c>
      <c r="E19" s="4" t="n">
        <v>287.0</v>
      </c>
      <c r="F19" s="5" t="n">
        <f si="0" t="shared"/>
        <v>-22.299651567944252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363.0</v>
      </c>
      <c r="E20" s="4" t="n">
        <v>341.0</v>
      </c>
      <c r="F20" s="5" t="n">
        <f si="0" t="shared"/>
        <v>6.451612903225806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249.0</v>
      </c>
      <c r="E21" s="4" t="n">
        <v>113.0</v>
      </c>
      <c r="F21" s="5" t="n">
        <f si="0" t="shared"/>
        <v>120.35398230088497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637.0</v>
      </c>
      <c r="E22" s="4" t="n">
        <f>E23-E17-E18-E19-E20-E21</f>
        <v>780.0</v>
      </c>
      <c r="F22" s="5" t="n">
        <f>IF(E22=0,"-",(D22-E22)/E22*100)</f>
        <v>-18.333333333333332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52828.0</v>
      </c>
      <c r="E23" s="4" t="n">
        <v>50235.0</v>
      </c>
      <c r="F23" s="5" t="n">
        <f si="0" t="shared"/>
        <v>5.161739822832686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580.0</v>
      </c>
      <c r="E24" s="4" t="n">
        <v>636.0</v>
      </c>
      <c r="F24" s="5" t="n">
        <f si="0" t="shared"/>
        <v>-8.80503144654088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3856.0</v>
      </c>
      <c r="E25" s="4" t="n">
        <v>3884.0</v>
      </c>
      <c r="F25" s="5" t="n">
        <f si="0" t="shared"/>
        <v>-0.7209062821833162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5158.0</v>
      </c>
      <c r="E26" s="4" t="n">
        <v>4834.0</v>
      </c>
      <c r="F26" s="5" t="n">
        <f si="0" t="shared"/>
        <v>6.702523789822093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2058.0</v>
      </c>
      <c r="E27" s="4" t="n">
        <v>1791.0</v>
      </c>
      <c r="F27" s="5" t="n">
        <f si="0" t="shared"/>
        <v>14.90787269681742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1876.0</v>
      </c>
      <c r="E28" s="4" t="n">
        <v>1840.0</v>
      </c>
      <c r="F28" s="5" t="n">
        <f si="0" t="shared"/>
        <v>1.956521739130435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874.0</v>
      </c>
      <c r="E29" s="4" t="n">
        <v>993.0</v>
      </c>
      <c r="F29" s="5" t="n">
        <f si="0" t="shared"/>
        <v>-11.983887210473315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912.0</v>
      </c>
      <c r="E30" s="4" t="n">
        <v>773.0</v>
      </c>
      <c r="F30" s="5" t="n">
        <f si="0" t="shared"/>
        <v>17.981888745148773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7532.0</v>
      </c>
      <c r="E31" s="4" t="n">
        <v>7256.0</v>
      </c>
      <c r="F31" s="5" t="n">
        <f si="0" t="shared"/>
        <v>3.8037486218302092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617.0</v>
      </c>
      <c r="E32" s="4" t="n">
        <v>673.0</v>
      </c>
      <c r="F32" s="5" t="n">
        <f si="0" t="shared"/>
        <v>-8.320950965824665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142.0</v>
      </c>
      <c r="E33" s="4" t="n">
        <v>139.0</v>
      </c>
      <c r="F33" s="5" t="n">
        <f si="0" t="shared"/>
        <v>2.158273381294964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755.0</v>
      </c>
      <c r="E34" s="4" t="n">
        <v>829.0</v>
      </c>
      <c r="F34" s="5" t="n">
        <f si="0" t="shared"/>
        <v>-8.926417370325694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4930.0</v>
      </c>
      <c r="E35" s="4" t="n">
        <f>E36-E24-E25-E26-E27-E28-E29-E30-E31-E32-E33-E34</f>
        <v>5391.0</v>
      </c>
      <c r="F35" s="5" t="n">
        <f si="0" t="shared"/>
        <v>-8.551289185679837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29290.0</v>
      </c>
      <c r="E36" s="4" t="n">
        <v>29039.0</v>
      </c>
      <c r="F36" s="5" t="n">
        <f si="0" t="shared"/>
        <v>0.8643548331554116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7134.0</v>
      </c>
      <c r="E37" s="4" t="n">
        <v>6476.0</v>
      </c>
      <c r="F37" s="5" t="n">
        <f si="0" t="shared"/>
        <v>10.16059295861643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1286.0</v>
      </c>
      <c r="E38" s="4" t="n">
        <v>1286.0</v>
      </c>
      <c r="F38" s="5" t="n">
        <f si="0" t="shared"/>
        <v>0.0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106.0</v>
      </c>
      <c r="E39" s="4" t="n">
        <f>E40-E37-E38</f>
        <v>85.0</v>
      </c>
      <c r="F39" s="5" t="n">
        <f si="0" t="shared"/>
        <v>24.705882352941178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8526.0</v>
      </c>
      <c r="E40" s="4" t="n">
        <v>7847.0</v>
      </c>
      <c r="F40" s="5" t="n">
        <f si="0" t="shared"/>
        <v>8.652988403211419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316.0</v>
      </c>
      <c r="E41" s="4" t="n">
        <v>300.0</v>
      </c>
      <c r="F41" s="5" t="n">
        <f si="0" t="shared"/>
        <v>5.333333333333334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435.0</v>
      </c>
      <c r="E42" s="4" t="n">
        <f>E43-E41</f>
        <v>571.0</v>
      </c>
      <c r="F42" s="5" t="n">
        <f si="0" t="shared"/>
        <v>-23.817863397548162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751.0</v>
      </c>
      <c r="E43" s="4" t="n">
        <v>871.0</v>
      </c>
      <c r="F43" s="5" t="n">
        <f si="0" t="shared"/>
        <v>-13.777267508610791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50.0</v>
      </c>
      <c r="E44" s="4" t="n">
        <v>43.0</v>
      </c>
      <c r="F44" s="5" t="n">
        <f si="0" t="shared"/>
        <v>16.27906976744186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319965.0</v>
      </c>
      <c r="E45" s="4" t="n">
        <v>307290.0</v>
      </c>
      <c r="F45" s="5" t="n">
        <f si="0" t="shared"/>
        <v>4.124768134335644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731430.0</v>
      </c>
      <c r="E46" s="8" t="n">
        <f>E44+E43+E40+E36+E23+E16+E45</f>
        <v>671617.0</v>
      </c>
      <c r="F46" s="5" t="n">
        <f si="0" t="shared"/>
        <v>8.905819834816569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