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<sst xmlns="http://schemas.openxmlformats.org/spreadsheetml/2006/main" count="98" uniqueCount="56">
  <si>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</si>
  <si>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</si>
  <si>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</si>
  <si>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</si>
  <si>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</si>
  <si>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</si>
  <si>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</si>
  <si>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</si>
  <si>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</si>
  <si>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</si>
  <si>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</si>
  <si>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</si>
  <si>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</si>
  <si>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</si>
  <si>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</si>
  <si>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</si>
  <si>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</si>
  <si>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</si>
  <si>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</si>
  <si>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</si>
  <si>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</si>
  <si>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</si>
  <si>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</si>
  <si>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</si>
  <si>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</si>
  <si>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</si>
  <si>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</si>
  <si>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</si>
  <si>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</si>
  <si>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</si>
  <si>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</si>
  <si>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</si>
  <si>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</si>
  <si>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</si>
  <si>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</si>
  <si>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</si>
  <si>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</si>
  <si>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</si>
  <si>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</si>
  <si>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</si>
  <si>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</si>
  <si>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</si>
  <si>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</si>
  <si>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</si>
  <si>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</si>
  <si>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</si>
  <si>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</si>
  <si>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</si>
  <si>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</si>
  <si>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</si>
  <si>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</si>
  <si>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</si>
  <si>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</si>
  <si>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102年2月來臺旅客人次及成長率－按國籍分
Table 1-3 Visitor Arrivals by Nationality,
 February, 2013</t>
  </si>
  <si>
    <t>102年2月
Feb.., 2013</t>
  </si>
  <si>
    <t>101年2月
Feb..,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</si>
</sst>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104599.0</v>
      </c>
      <c r="E3" s="4" t="n">
        <v>134284.0</v>
      </c>
      <c r="F3" s="5" t="n">
        <f>IF(E3=0,"-",(D3-E3)/E3*100)</f>
        <v>-22.106133269786422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24207.0</v>
      </c>
      <c r="E4" s="4" t="n">
        <v>23630.0</v>
      </c>
      <c r="F4" s="5" t="n">
        <f ref="F4:F46" si="0" t="shared">IF(E4=0,"-",(D4-E4)/E4*100)</f>
        <v>2.4418112568768513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1790.0</v>
      </c>
      <c r="E5" s="4" t="n">
        <v>2326.0</v>
      </c>
      <c r="F5" s="5" t="n">
        <f si="0" t="shared"/>
        <v>-23.043852106620808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658.0</v>
      </c>
      <c r="E6" s="4" t="n">
        <v>1090.0</v>
      </c>
      <c r="F6" s="5" t="n">
        <f si="0" t="shared"/>
        <v>-39.633027522935784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30373.0</v>
      </c>
      <c r="E7" s="4" t="n">
        <v>28935.0</v>
      </c>
      <c r="F7" s="5" t="n">
        <f si="0" t="shared"/>
        <v>4.969759806462761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15473.0</v>
      </c>
      <c r="E8" s="4" t="n">
        <v>16071.0</v>
      </c>
      <c r="F8" s="5" t="n">
        <f si="0" t="shared"/>
        <v>-3.7209881152386286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12808.0</v>
      </c>
      <c r="E9" s="4" t="n">
        <v>12544.0</v>
      </c>
      <c r="F9" s="5" t="n">
        <f si="0" t="shared"/>
        <v>2.1045918367346936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7504.0</v>
      </c>
      <c r="E10" s="4" t="n">
        <v>7814.0</v>
      </c>
      <c r="F10" s="5" t="n">
        <f si="0" t="shared"/>
        <v>-3.9672382902482726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6772.0</v>
      </c>
      <c r="E11" s="4" t="n">
        <v>8914.0</v>
      </c>
      <c r="F11" s="5" t="n">
        <f si="0" t="shared"/>
        <v>-24.029616333856854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9392.0</v>
      </c>
      <c r="E12" s="4" t="n">
        <v>9376.0</v>
      </c>
      <c r="F12" s="5" t="n">
        <f si="0" t="shared"/>
        <v>0.17064846416382254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584.0</v>
      </c>
      <c r="E13" s="4" t="n">
        <f>E14-E7-E8-E9-E10-E11-E12</f>
        <v>410.0</v>
      </c>
      <c r="F13" s="5" t="n">
        <f si="0" t="shared"/>
        <v>42.4390243902439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82906.0</v>
      </c>
      <c r="E14" s="4" t="n">
        <v>84064.0</v>
      </c>
      <c r="F14" s="5" t="n">
        <f si="0" t="shared"/>
        <v>-1.3775218880852682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579.0</v>
      </c>
      <c r="E15" s="4" t="n">
        <f>E16-E3-E4-E5-E6-E14</f>
        <v>661.0</v>
      </c>
      <c r="F15" s="5" t="n">
        <f si="0" t="shared"/>
        <v>-12.405446293494705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214739.0</v>
      </c>
      <c r="E16" s="4" t="n">
        <v>246055.0</v>
      </c>
      <c r="F16" s="5" t="n">
        <f si="0" t="shared"/>
        <v>-12.727235780618154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8377.0</v>
      </c>
      <c r="E17" s="4" t="n">
        <v>6755.0</v>
      </c>
      <c r="F17" s="5" t="n">
        <f si="0" t="shared"/>
        <v>24.01184307920059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30336.0</v>
      </c>
      <c r="E18" s="4" t="n">
        <v>28543.0</v>
      </c>
      <c r="F18" s="5" t="n">
        <f si="0" t="shared"/>
        <v>6.281750341589882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138.0</v>
      </c>
      <c r="E19" s="4" t="n">
        <v>151.0</v>
      </c>
      <c r="F19" s="5" t="n">
        <f si="0" t="shared"/>
        <v>-8.609271523178808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224.0</v>
      </c>
      <c r="E20" s="4" t="n">
        <v>283.0</v>
      </c>
      <c r="F20" s="5" t="n">
        <f si="0" t="shared"/>
        <v>-20.848056537102476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64.0</v>
      </c>
      <c r="E21" s="4" t="n">
        <v>53.0</v>
      </c>
      <c r="F21" s="5" t="n">
        <f si="0" t="shared"/>
        <v>20.754716981132077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867.0</v>
      </c>
      <c r="E22" s="4" t="n">
        <f>E23-E17-E18-E19-E20-E21</f>
        <v>751.0</v>
      </c>
      <c r="F22" s="5" t="n">
        <f>IF(E22=0,"-",(D22-E22)/E22*100)</f>
        <v>15.446071904127828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40006.0</v>
      </c>
      <c r="E23" s="4" t="n">
        <v>36536.0</v>
      </c>
      <c r="F23" s="5" t="n">
        <f si="0" t="shared"/>
        <v>9.497481935625137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333.0</v>
      </c>
      <c r="E24" s="4" t="n">
        <v>389.0</v>
      </c>
      <c r="F24" s="5" t="n">
        <f si="0" t="shared"/>
        <v>-14.395886889460154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3099.0</v>
      </c>
      <c r="E25" s="4" t="n">
        <v>3053.0</v>
      </c>
      <c r="F25" s="5" t="n">
        <f si="0" t="shared"/>
        <v>1.5067147068457254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3253.0</v>
      </c>
      <c r="E26" s="4" t="n">
        <v>3900.0</v>
      </c>
      <c r="F26" s="5" t="n">
        <f si="0" t="shared"/>
        <v>-16.589743589743588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887.0</v>
      </c>
      <c r="E27" s="4" t="n">
        <v>1114.0</v>
      </c>
      <c r="F27" s="5" t="n">
        <f si="0" t="shared"/>
        <v>-20.377019748653503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1340.0</v>
      </c>
      <c r="E28" s="4" t="n">
        <v>1474.0</v>
      </c>
      <c r="F28" s="5" t="n">
        <f si="0" t="shared"/>
        <v>-9.090909090909092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602.0</v>
      </c>
      <c r="E29" s="4" t="n">
        <v>598.0</v>
      </c>
      <c r="F29" s="5" t="n">
        <f si="0" t="shared"/>
        <v>0.6688963210702341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494.0</v>
      </c>
      <c r="E30" s="4" t="n">
        <v>489.0</v>
      </c>
      <c r="F30" s="5" t="n">
        <f si="0" t="shared"/>
        <v>1.0224948875255624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5813.0</v>
      </c>
      <c r="E31" s="4" t="n">
        <v>5554.0</v>
      </c>
      <c r="F31" s="5" t="n">
        <f si="0" t="shared"/>
        <v>4.663305725603169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416.0</v>
      </c>
      <c r="E32" s="4" t="n">
        <v>549.0</v>
      </c>
      <c r="F32" s="5" t="n">
        <f si="0" t="shared"/>
        <v>-24.225865209471767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99.0</v>
      </c>
      <c r="E33" s="4" t="n">
        <v>124.0</v>
      </c>
      <c r="F33" s="5" t="n">
        <f si="0" t="shared"/>
        <v>-20.161290322580644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490.0</v>
      </c>
      <c r="E34" s="4" t="n">
        <v>626.0</v>
      </c>
      <c r="F34" s="5" t="n">
        <f si="0" t="shared"/>
        <v>-21.72523961661342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3459.0</v>
      </c>
      <c r="E35" s="4" t="n">
        <f>E36-E24-E25-E26-E27-E28-E29-E30-E31-E32-E33-E34</f>
        <v>3788.0</v>
      </c>
      <c r="F35" s="5" t="n">
        <f si="0" t="shared"/>
        <v>-8.68532206969377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20285.0</v>
      </c>
      <c r="E36" s="4" t="n">
        <v>21658.0</v>
      </c>
      <c r="F36" s="5" t="n">
        <f si="0" t="shared"/>
        <v>-6.339458860467263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5422.0</v>
      </c>
      <c r="E37" s="4" t="n">
        <v>6164.0</v>
      </c>
      <c r="F37" s="5" t="n">
        <f si="0" t="shared"/>
        <v>-12.037637897469176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1126.0</v>
      </c>
      <c r="E38" s="4" t="n">
        <v>949.0</v>
      </c>
      <c r="F38" s="5" t="n">
        <f si="0" t="shared"/>
        <v>18.651211801896732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50.0</v>
      </c>
      <c r="E39" s="4" t="n">
        <f>E40-E37-E38</f>
        <v>44.0</v>
      </c>
      <c r="F39" s="5" t="n">
        <f si="0" t="shared"/>
        <v>13.636363636363635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6598.0</v>
      </c>
      <c r="E40" s="4" t="n">
        <v>7157.0</v>
      </c>
      <c r="F40" s="5" t="n">
        <f si="0" t="shared"/>
        <v>-7.8105351404219645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485.0</v>
      </c>
      <c r="E41" s="4" t="n">
        <v>439.0</v>
      </c>
      <c r="F41" s="5" t="n">
        <f si="0" t="shared"/>
        <v>10.478359908883828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255.0</v>
      </c>
      <c r="E42" s="4" t="n">
        <f>E43-E41</f>
        <v>364.0</v>
      </c>
      <c r="F42" s="5" t="n">
        <f si="0" t="shared"/>
        <v>-29.945054945054945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740.0</v>
      </c>
      <c r="E43" s="4" t="n">
        <v>803.0</v>
      </c>
      <c r="F43" s="5" t="n">
        <f si="0" t="shared"/>
        <v>-7.84557907845579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21.0</v>
      </c>
      <c r="E44" s="4" t="n">
        <v>24.0</v>
      </c>
      <c r="F44" s="5" t="n">
        <f si="0" t="shared"/>
        <v>-12.5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289767.0</v>
      </c>
      <c r="E45" s="4" t="n">
        <v>213007.0</v>
      </c>
      <c r="F45" s="5" t="n">
        <f si="0" t="shared"/>
        <v>36.03637439145192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572156.0</v>
      </c>
      <c r="E46" s="8" t="n">
        <f>E44+E43+E40+E36+E23+E16+E45</f>
        <v>525240.0</v>
      </c>
      <c r="F46" s="5" t="n">
        <f si="0" t="shared"/>
        <v>8.932297616327773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