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<sst xmlns="http://schemas.openxmlformats.org/spreadsheetml/2006/main" count="98" uniqueCount="56">
  <si>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</si>
  <si>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</si>
  <si>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</si>
  <si>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</si>
  <si>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</si>
  <si>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</si>
  <si>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</si>
  <si>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</si>
  <si>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</si>
  <si>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</si>
  <si>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</si>
  <si>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</si>
  <si>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</si>
  <si>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</si>
  <si>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</si>
  <si>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</si>
  <si>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</si>
  <si>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</si>
  <si>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</si>
  <si>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</si>
  <si>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</si>
  <si>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</si>
  <si>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</si>
  <si>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</si>
  <si>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</si>
  <si>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</si>
  <si>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</si>
  <si>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</si>
  <si>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</si>
  <si>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</si>
  <si>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</si>
  <si>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</si>
  <si>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</si>
  <si>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</si>
  <si>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</si>
  <si>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</si>
  <si>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</si>
  <si>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</si>
  <si>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</si>
  <si>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</si>
  <si>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</si>
  <si>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</si>
  <si>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</si>
  <si>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</si>
  <si>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</si>
  <si>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</si>
  <si>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</si>
  <si>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</si>
  <si>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</si>
  <si>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</si>
  <si>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</si>
  <si>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</si>
  <si>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</si>
  <si>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102年3月來臺旅客人次及成長率－按國籍分
Table 1-3 Visitor Arrivals by Nationality,
 March, 2013</t>
  </si>
  <si>
    <t>102年3月
Mar.., 2013</t>
  </si>
  <si>
    <t>101年3月
Mar..,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</si>
</sst>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150644.0</v>
      </c>
      <c r="E3" s="4" t="n">
        <v>152482.0</v>
      </c>
      <c r="F3" s="5" t="n">
        <f>IF(E3=0,"-",(D3-E3)/E3*100)</f>
        <v>-1.20538817696515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24637.0</v>
      </c>
      <c r="E4" s="4" t="n">
        <v>21928.0</v>
      </c>
      <c r="F4" s="5" t="n">
        <f ref="F4:F46" si="0" t="shared">IF(E4=0,"-",(D4-E4)/E4*100)</f>
        <v>12.354067858445823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2916.0</v>
      </c>
      <c r="E5" s="4" t="n">
        <v>2472.0</v>
      </c>
      <c r="F5" s="5" t="n">
        <f si="0" t="shared"/>
        <v>17.96116504854369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1482.0</v>
      </c>
      <c r="E6" s="4" t="n">
        <v>1215.0</v>
      </c>
      <c r="F6" s="5" t="n">
        <f si="0" t="shared"/>
        <v>21.975308641975307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37005.0</v>
      </c>
      <c r="E7" s="4" t="n">
        <v>36597.0</v>
      </c>
      <c r="F7" s="5" t="n">
        <f si="0" t="shared"/>
        <v>1.114845479137634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31056.0</v>
      </c>
      <c r="E8" s="4" t="n">
        <v>27797.0</v>
      </c>
      <c r="F8" s="5" t="n">
        <f si="0" t="shared"/>
        <v>11.724286793538871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14112.0</v>
      </c>
      <c r="E9" s="4" t="n">
        <v>12537.0</v>
      </c>
      <c r="F9" s="5" t="n">
        <f si="0" t="shared"/>
        <v>12.562814070351758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10413.0</v>
      </c>
      <c r="E10" s="4" t="n">
        <v>9013.0</v>
      </c>
      <c r="F10" s="5" t="n">
        <f si="0" t="shared"/>
        <v>15.533118828359038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8889.0</v>
      </c>
      <c r="E11" s="4" t="n">
        <v>9986.0</v>
      </c>
      <c r="F11" s="5" t="n">
        <f si="0" t="shared"/>
        <v>-10.985379531343883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9712.0</v>
      </c>
      <c r="E12" s="4" t="n">
        <v>7975.0</v>
      </c>
      <c r="F12" s="5" t="n">
        <f si="0" t="shared"/>
        <v>21.780564263322884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631.0</v>
      </c>
      <c r="E13" s="4" t="n">
        <f>E14-E7-E8-E9-E10-E11-E12</f>
        <v>551.0</v>
      </c>
      <c r="F13" s="5" t="n">
        <f si="0" t="shared"/>
        <v>14.519056261343014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111818.0</v>
      </c>
      <c r="E14" s="4" t="n">
        <v>104456.0</v>
      </c>
      <c r="F14" s="5" t="n">
        <f si="0" t="shared"/>
        <v>7.047943631768399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753.0</v>
      </c>
      <c r="E15" s="4" t="n">
        <f>E16-E3-E4-E5-E6-E14</f>
        <v>697.0</v>
      </c>
      <c r="F15" s="5" t="n">
        <f si="0" t="shared"/>
        <v>8.034433285509325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292250.0</v>
      </c>
      <c r="E16" s="4" t="n">
        <v>283250.0</v>
      </c>
      <c r="F16" s="5" t="n">
        <f si="0" t="shared"/>
        <v>3.1774051191526915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10497.0</v>
      </c>
      <c r="E17" s="4" t="n">
        <v>9135.0</v>
      </c>
      <c r="F17" s="5" t="n">
        <f si="0" t="shared"/>
        <v>14.909688013136288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41037.0</v>
      </c>
      <c r="E18" s="4" t="n">
        <v>36769.0</v>
      </c>
      <c r="F18" s="5" t="n">
        <f si="0" t="shared"/>
        <v>11.607604231825723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301.0</v>
      </c>
      <c r="E19" s="4" t="n">
        <v>281.0</v>
      </c>
      <c r="F19" s="5" t="n">
        <f si="0" t="shared"/>
        <v>7.11743772241993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487.0</v>
      </c>
      <c r="E20" s="4" t="n">
        <v>463.0</v>
      </c>
      <c r="F20" s="5" t="n">
        <f si="0" t="shared"/>
        <v>5.183585313174946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112.0</v>
      </c>
      <c r="E21" s="4" t="n">
        <v>84.0</v>
      </c>
      <c r="F21" s="5" t="n">
        <f si="0" t="shared"/>
        <v>33.33333333333333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688.0</v>
      </c>
      <c r="E22" s="4" t="n">
        <f>E23-E17-E18-E19-E20-E21</f>
        <v>655.0</v>
      </c>
      <c r="F22" s="5" t="n">
        <f>IF(E22=0,"-",(D22-E22)/E22*100)</f>
        <v>5.038167938931298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53122.0</v>
      </c>
      <c r="E23" s="4" t="n">
        <v>47387.0</v>
      </c>
      <c r="F23" s="5" t="n">
        <f si="0" t="shared"/>
        <v>12.102475362441176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594.0</v>
      </c>
      <c r="E24" s="4" t="n">
        <v>491.0</v>
      </c>
      <c r="F24" s="5" t="n">
        <f si="0" t="shared"/>
        <v>20.977596741344197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3814.0</v>
      </c>
      <c r="E25" s="4" t="n">
        <v>3597.0</v>
      </c>
      <c r="F25" s="5" t="n">
        <f si="0" t="shared"/>
        <v>6.032805115373923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6022.0</v>
      </c>
      <c r="E26" s="4" t="n">
        <v>6026.0</v>
      </c>
      <c r="F26" s="5" t="n">
        <f si="0" t="shared"/>
        <v>-0.06637902422834385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1763.0</v>
      </c>
      <c r="E27" s="4" t="n">
        <v>1608.0</v>
      </c>
      <c r="F27" s="5" t="n">
        <f si="0" t="shared"/>
        <v>9.639303482587065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1796.0</v>
      </c>
      <c r="E28" s="4" t="n">
        <v>1746.0</v>
      </c>
      <c r="F28" s="5" t="n">
        <f si="0" t="shared"/>
        <v>2.86368843069874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919.0</v>
      </c>
      <c r="E29" s="4" t="n">
        <v>753.0</v>
      </c>
      <c r="F29" s="5" t="n">
        <f si="0" t="shared"/>
        <v>22.045152722443557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854.0</v>
      </c>
      <c r="E30" s="4" t="n">
        <v>670.0</v>
      </c>
      <c r="F30" s="5" t="n">
        <f si="0" t="shared"/>
        <v>27.46268656716418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8252.0</v>
      </c>
      <c r="E31" s="4" t="n">
        <v>7896.0</v>
      </c>
      <c r="F31" s="5" t="n">
        <f si="0" t="shared"/>
        <v>4.508611955420466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655.0</v>
      </c>
      <c r="E32" s="4" t="n">
        <v>675.0</v>
      </c>
      <c r="F32" s="5" t="n">
        <f si="0" t="shared"/>
        <v>-2.9629629629629632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156.0</v>
      </c>
      <c r="E33" s="4" t="n">
        <v>110.0</v>
      </c>
      <c r="F33" s="5" t="n">
        <f si="0" t="shared"/>
        <v>41.81818181818181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864.0</v>
      </c>
      <c r="E34" s="4" t="n">
        <v>943.0</v>
      </c>
      <c r="F34" s="5" t="n">
        <f si="0" t="shared"/>
        <v>-8.377518557794273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5847.0</v>
      </c>
      <c r="E35" s="4" t="n">
        <f>E36-E24-E25-E26-E27-E28-E29-E30-E31-E32-E33-E34</f>
        <v>4588.0</v>
      </c>
      <c r="F35" s="5" t="n">
        <f si="0" t="shared"/>
        <v>27.4411508282476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31536.0</v>
      </c>
      <c r="E36" s="4" t="n">
        <v>29103.0</v>
      </c>
      <c r="F36" s="5" t="n">
        <f si="0" t="shared"/>
        <v>8.359962890423668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9389.0</v>
      </c>
      <c r="E37" s="4" t="n">
        <v>6579.0</v>
      </c>
      <c r="F37" s="5" t="n">
        <f si="0" t="shared"/>
        <v>42.71165830673355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1392.0</v>
      </c>
      <c r="E38" s="4" t="n">
        <v>1148.0</v>
      </c>
      <c r="F38" s="5" t="n">
        <f si="0" t="shared"/>
        <v>21.254355400696863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54.0</v>
      </c>
      <c r="E39" s="4" t="n">
        <f>E40-E37-E38</f>
        <v>48.0</v>
      </c>
      <c r="F39" s="5" t="n">
        <f si="0" t="shared"/>
        <v>12.5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10835.0</v>
      </c>
      <c r="E40" s="4" t="n">
        <v>7775.0</v>
      </c>
      <c r="F40" s="5" t="n">
        <f si="0" t="shared"/>
        <v>39.356913183279744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385.0</v>
      </c>
      <c r="E41" s="4" t="n">
        <v>410.0</v>
      </c>
      <c r="F41" s="5" t="n">
        <f si="0" t="shared"/>
        <v>-6.097560975609756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508.0</v>
      </c>
      <c r="E42" s="4" t="n">
        <f>E43-E41</f>
        <v>327.0</v>
      </c>
      <c r="F42" s="5" t="n">
        <f si="0" t="shared"/>
        <v>55.35168195718655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893.0</v>
      </c>
      <c r="E43" s="4" t="n">
        <v>737.0</v>
      </c>
      <c r="F43" s="5" t="n">
        <f si="0" t="shared"/>
        <v>21.166892808683855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52.0</v>
      </c>
      <c r="E44" s="4" t="n">
        <v>33.0</v>
      </c>
      <c r="F44" s="5" t="n">
        <f si="0" t="shared"/>
        <v>57.57575757575758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370545.0</v>
      </c>
      <c r="E45" s="4" t="n">
        <v>324900.0</v>
      </c>
      <c r="F45" s="5" t="n">
        <f si="0" t="shared"/>
        <v>14.048938134810712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759233.0</v>
      </c>
      <c r="E46" s="8" t="n">
        <f>E44+E43+E40+E36+E23+E16+E45</f>
        <v>693185.0</v>
      </c>
      <c r="F46" s="5" t="n">
        <f si="0" t="shared"/>
        <v>9.528192329608979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