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<sst xmlns="http://schemas.openxmlformats.org/spreadsheetml/2006/main" count="98" uniqueCount="56">
  <si>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</si>
  <si>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</si>
  <si>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</si>
  <si>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</si>
  <si>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</si>
  <si>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</si>
  <si>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</si>
  <si>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</si>
  <si>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</si>
  <si>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</si>
  <si>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</si>
  <si>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</si>
  <si>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</si>
  <si>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</si>
  <si>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</si>
  <si>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</si>
  <si>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</si>
  <si>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</si>
  <si>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</si>
  <si>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</si>
  <si>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</si>
  <si>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</si>
  <si>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</si>
  <si>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</si>
  <si>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</si>
  <si>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</si>
  <si>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</si>
  <si>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</si>
  <si>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</si>
  <si>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</si>
  <si>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</si>
  <si>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</si>
  <si>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</si>
  <si>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</si>
  <si>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</si>
  <si>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</si>
  <si>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</si>
  <si>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</si>
  <si>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</si>
  <si>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</si>
  <si>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</si>
  <si>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</si>
  <si>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</si>
  <si>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</si>
  <si>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</si>
  <si>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</si>
  <si>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</si>
  <si>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</si>
  <si>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</si>
  <si>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</si>
  <si>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</si>
  <si>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</si>
  <si>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</si>
  <si>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102年4月來臺旅客人次及成長率－按國籍分
Table 1-3 Visitor Arrivals by Nationality,
 April, 2013</t>
  </si>
  <si>
    <t>102年4月
Apr.., 2013</t>
  </si>
  <si>
    <t>101年4月
Apr..,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</si>
</sst>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103682.0</v>
      </c>
      <c r="E3" s="4" t="n">
        <v>112379.0</v>
      </c>
      <c r="F3" s="5" t="n">
        <f>IF(E3=0,"-",(D3-E3)/E3*100)</f>
        <v>-7.73899038076509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22630.0</v>
      </c>
      <c r="E4" s="4" t="n">
        <v>20188.0</v>
      </c>
      <c r="F4" s="5" t="n">
        <f ref="F4:F46" si="0" t="shared">IF(E4=0,"-",(D4-E4)/E4*100)</f>
        <v>12.096294828611057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2448.0</v>
      </c>
      <c r="E5" s="4" t="n">
        <v>2479.0</v>
      </c>
      <c r="F5" s="5" t="n">
        <f si="0" t="shared"/>
        <v>-1.2505042355788625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1579.0</v>
      </c>
      <c r="E6" s="4" t="n">
        <v>1236.0</v>
      </c>
      <c r="F6" s="5" t="n">
        <f si="0" t="shared"/>
        <v>27.750809061488674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32831.0</v>
      </c>
      <c r="E7" s="4" t="n">
        <v>31103.0</v>
      </c>
      <c r="F7" s="5" t="n">
        <f si="0" t="shared"/>
        <v>5.55573417355239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27214.0</v>
      </c>
      <c r="E8" s="4" t="n">
        <v>24496.0</v>
      </c>
      <c r="F8" s="5" t="n">
        <f si="0" t="shared"/>
        <v>11.09568909209667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13352.0</v>
      </c>
      <c r="E9" s="4" t="n">
        <v>12402.0</v>
      </c>
      <c r="F9" s="5" t="n">
        <f si="0" t="shared"/>
        <v>7.660054829866151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10609.0</v>
      </c>
      <c r="E10" s="4" t="n">
        <v>10578.0</v>
      </c>
      <c r="F10" s="5" t="n">
        <f si="0" t="shared"/>
        <v>0.2930610701455852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12383.0</v>
      </c>
      <c r="E11" s="4" t="n">
        <v>10954.0</v>
      </c>
      <c r="F11" s="5" t="n">
        <f si="0" t="shared"/>
        <v>13.045462844622968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9238.0</v>
      </c>
      <c r="E12" s="4" t="n">
        <v>6547.0</v>
      </c>
      <c r="F12" s="5" t="n">
        <f si="0" t="shared"/>
        <v>41.10279517336185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959.0</v>
      </c>
      <c r="E13" s="4" t="n">
        <f>E14-E7-E8-E9-E10-E11-E12</f>
        <v>556.0</v>
      </c>
      <c r="F13" s="5" t="n">
        <f si="0" t="shared"/>
        <v>72.48201438848922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106586.0</v>
      </c>
      <c r="E14" s="4" t="n">
        <v>96636.0</v>
      </c>
      <c r="F14" s="5" t="n">
        <f si="0" t="shared"/>
        <v>10.29636988285939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687.0</v>
      </c>
      <c r="E15" s="4" t="n">
        <f>E16-E3-E4-E5-E6-E14</f>
        <v>624.0</v>
      </c>
      <c r="F15" s="5" t="n">
        <f si="0" t="shared"/>
        <v>10.096153846153847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237612.0</v>
      </c>
      <c r="E16" s="4" t="n">
        <v>233542.0</v>
      </c>
      <c r="F16" s="5" t="n">
        <f si="0" t="shared"/>
        <v>1.742727218230554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8577.0</v>
      </c>
      <c r="E17" s="4" t="n">
        <v>9167.0</v>
      </c>
      <c r="F17" s="5" t="n">
        <f si="0" t="shared"/>
        <v>-6.436129595287444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36775.0</v>
      </c>
      <c r="E18" s="4" t="n">
        <v>36069.0</v>
      </c>
      <c r="F18" s="5" t="n">
        <f si="0" t="shared"/>
        <v>1.9573595053924424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283.0</v>
      </c>
      <c r="E19" s="4" t="n">
        <v>253.0</v>
      </c>
      <c r="F19" s="5" t="n">
        <f si="0" t="shared"/>
        <v>11.857707509881422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364.0</v>
      </c>
      <c r="E20" s="4" t="n">
        <v>417.0</v>
      </c>
      <c r="F20" s="5" t="n">
        <f si="0" t="shared"/>
        <v>-12.709832134292565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101.0</v>
      </c>
      <c r="E21" s="4" t="n">
        <v>82.0</v>
      </c>
      <c r="F21" s="5" t="n">
        <f si="0" t="shared"/>
        <v>23.170731707317074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760.0</v>
      </c>
      <c r="E22" s="4" t="n">
        <f>E23-E17-E18-E19-E20-E21</f>
        <v>741.0</v>
      </c>
      <c r="F22" s="5" t="n">
        <f>IF(E22=0,"-",(D22-E22)/E22*100)</f>
        <v>2.564102564102564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46860.0</v>
      </c>
      <c r="E23" s="4" t="n">
        <v>46729.0</v>
      </c>
      <c r="F23" s="5" t="n">
        <f si="0" t="shared"/>
        <v>0.28033983179610095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514.0</v>
      </c>
      <c r="E24" s="4" t="n">
        <v>510.0</v>
      </c>
      <c r="F24" s="5" t="n">
        <f si="0" t="shared"/>
        <v>0.7843137254901961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3641.0</v>
      </c>
      <c r="E25" s="4" t="n">
        <v>3369.0</v>
      </c>
      <c r="F25" s="5" t="n">
        <f si="0" t="shared"/>
        <v>8.073612347877708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4843.0</v>
      </c>
      <c r="E26" s="4" t="n">
        <v>4095.0</v>
      </c>
      <c r="F26" s="5" t="n">
        <f si="0" t="shared"/>
        <v>18.266178266178265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1275.0</v>
      </c>
      <c r="E27" s="4" t="n">
        <v>1175.0</v>
      </c>
      <c r="F27" s="5" t="n">
        <f si="0" t="shared"/>
        <v>8.51063829787234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1582.0</v>
      </c>
      <c r="E28" s="4" t="n">
        <v>1619.0</v>
      </c>
      <c r="F28" s="5" t="n">
        <f si="0" t="shared"/>
        <v>-2.285361334156887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765.0</v>
      </c>
      <c r="E29" s="4" t="n">
        <v>704.0</v>
      </c>
      <c r="F29" s="5" t="n">
        <f si="0" t="shared"/>
        <v>8.664772727272728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656.0</v>
      </c>
      <c r="E30" s="4" t="n">
        <v>681.0</v>
      </c>
      <c r="F30" s="5" t="n">
        <f si="0" t="shared"/>
        <v>-3.671071953010279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6709.0</v>
      </c>
      <c r="E31" s="4" t="n">
        <v>7401.0</v>
      </c>
      <c r="F31" s="5" t="n">
        <f si="0" t="shared"/>
        <v>-9.350087825969464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503.0</v>
      </c>
      <c r="E32" s="4" t="n">
        <v>504.0</v>
      </c>
      <c r="F32" s="5" t="n">
        <f si="0" t="shared"/>
        <v>-0.1984126984126984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134.0</v>
      </c>
      <c r="E33" s="4" t="n">
        <v>125.0</v>
      </c>
      <c r="F33" s="5" t="n">
        <f si="0" t="shared"/>
        <v>7.199999999999999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790.0</v>
      </c>
      <c r="E34" s="4" t="n">
        <v>780.0</v>
      </c>
      <c r="F34" s="5" t="n">
        <f si="0" t="shared"/>
        <v>1.282051282051282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4682.0</v>
      </c>
      <c r="E35" s="4" t="n">
        <f>E36-E24-E25-E26-E27-E28-E29-E30-E31-E32-E33-E34</f>
        <v>5226.0</v>
      </c>
      <c r="F35" s="5" t="n">
        <f si="0" t="shared"/>
        <v>-10.409491006505931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26094.0</v>
      </c>
      <c r="E36" s="4" t="n">
        <v>26189.0</v>
      </c>
      <c r="F36" s="5" t="n">
        <f si="0" t="shared"/>
        <v>-0.36274771850777043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7019.0</v>
      </c>
      <c r="E37" s="4" t="n">
        <v>7191.0</v>
      </c>
      <c r="F37" s="5" t="n">
        <f si="0" t="shared"/>
        <v>-2.391878737310527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1268.0</v>
      </c>
      <c r="E38" s="4" t="n">
        <v>1314.0</v>
      </c>
      <c r="F38" s="5" t="n">
        <f si="0" t="shared"/>
        <v>-3.50076103500761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59.0</v>
      </c>
      <c r="E39" s="4" t="n">
        <f>E40-E37-E38</f>
        <v>61.0</v>
      </c>
      <c r="F39" s="5" t="n">
        <f si="0" t="shared"/>
        <v>-3.278688524590164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8346.0</v>
      </c>
      <c r="E40" s="4" t="n">
        <v>8566.0</v>
      </c>
      <c r="F40" s="5" t="n">
        <f si="0" t="shared"/>
        <v>-2.5682932523931825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323.0</v>
      </c>
      <c r="E41" s="4" t="n">
        <v>338.0</v>
      </c>
      <c r="F41" s="5" t="n">
        <f si="0" t="shared"/>
        <v>-4.437869822485207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522.0</v>
      </c>
      <c r="E42" s="4" t="n">
        <f>E43-E41</f>
        <v>504.0</v>
      </c>
      <c r="F42" s="5" t="n">
        <f si="0" t="shared"/>
        <v>3.571428571428571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845.0</v>
      </c>
      <c r="E43" s="4" t="n">
        <v>842.0</v>
      </c>
      <c r="F43" s="5" t="n">
        <f si="0" t="shared"/>
        <v>0.35629453681710216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42.0</v>
      </c>
      <c r="E44" s="4" t="n">
        <v>20.0</v>
      </c>
      <c r="F44" s="5" t="n">
        <f si="0" t="shared"/>
        <v>110.00000000000001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371702.0</v>
      </c>
      <c r="E45" s="4" t="n">
        <v>375198.0</v>
      </c>
      <c r="F45" s="5" t="n">
        <f si="0" t="shared"/>
        <v>-0.9317746896305417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691501.0</v>
      </c>
      <c r="E46" s="8" t="n">
        <f>E44+E43+E40+E36+E23+E16+E45</f>
        <v>691086.0</v>
      </c>
      <c r="F46" s="5" t="n">
        <f si="0" t="shared"/>
        <v>0.06005041340730387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