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<sst xmlns="http://schemas.openxmlformats.org/spreadsheetml/2006/main" count="98" uniqueCount="56">
  <si>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</si>
  <si>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</si>
  <si>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</si>
  <si>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</si>
  <si>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</si>
  <si>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</si>
  <si>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</si>
  <si>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</si>
  <si>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</si>
  <si>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</si>
  <si>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</si>
  <si>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</si>
  <si>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</si>
  <si>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</si>
  <si>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</si>
  <si>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</si>
  <si>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</si>
  <si>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</si>
  <si>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</si>
  <si>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</si>
  <si>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</si>
  <si>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</si>
  <si>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</si>
  <si>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</si>
  <si>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</si>
  <si>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</si>
  <si>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</si>
  <si>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</si>
  <si>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</si>
  <si>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</si>
  <si>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</si>
  <si>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</si>
  <si>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</si>
  <si>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</si>
  <si>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</si>
  <si>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</si>
  <si>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</si>
  <si>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</si>
  <si>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</si>
  <si>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</si>
  <si>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</si>
  <si>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</si>
  <si>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</si>
  <si>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</si>
  <si>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</si>
  <si>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</si>
  <si>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</si>
  <si>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</si>
  <si>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</si>
  <si>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</si>
  <si>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</si>
  <si>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</si>
  <si>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</si>
  <si>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102年5月來臺旅客人次及成長率－按國籍分
Table 1-3 Visitor Arrivals by Nationality,
 May, 2013</t>
  </si>
  <si>
    <t>102年5月
May.., 2013</t>
  </si>
  <si>
    <t>101年5月
May..,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</si>
</sst>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105997.0</v>
      </c>
      <c r="E3" s="4" t="n">
        <v>116561.0</v>
      </c>
      <c r="F3" s="5" t="n">
        <f>IF(E3=0,"-",(D3-E3)/E3*100)</f>
        <v>-9.06306569092578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23760.0</v>
      </c>
      <c r="E4" s="4" t="n">
        <v>20724.0</v>
      </c>
      <c r="F4" s="5" t="n">
        <f ref="F4:F46" si="0" t="shared">IF(E4=0,"-",(D4-E4)/E4*100)</f>
        <v>14.64968152866242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2476.0</v>
      </c>
      <c r="E5" s="4" t="n">
        <v>2276.0</v>
      </c>
      <c r="F5" s="5" t="n">
        <f si="0" t="shared"/>
        <v>8.787346221441124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1027.0</v>
      </c>
      <c r="E6" s="4" t="n">
        <v>872.0</v>
      </c>
      <c r="F6" s="5" t="n">
        <f si="0" t="shared"/>
        <v>17.775229357798164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36370.0</v>
      </c>
      <c r="E7" s="4" t="n">
        <v>29589.0</v>
      </c>
      <c r="F7" s="5" t="n">
        <f si="0" t="shared"/>
        <v>22.917300348102334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25953.0</v>
      </c>
      <c r="E8" s="4" t="n">
        <v>23110.0</v>
      </c>
      <c r="F8" s="5" t="n">
        <f si="0" t="shared"/>
        <v>12.302033751622673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13869.0</v>
      </c>
      <c r="E9" s="4" t="n">
        <v>13161.0</v>
      </c>
      <c r="F9" s="5" t="n">
        <f si="0" t="shared"/>
        <v>5.379530430818327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8794.0</v>
      </c>
      <c r="E10" s="4" t="n">
        <v>9327.0</v>
      </c>
      <c r="F10" s="5" t="n">
        <f si="0" t="shared"/>
        <v>-5.7145920446016945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10622.0</v>
      </c>
      <c r="E11" s="4" t="n">
        <v>8194.0</v>
      </c>
      <c r="F11" s="5" t="n">
        <f si="0" t="shared"/>
        <v>29.631437637295583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9215.0</v>
      </c>
      <c r="E12" s="4" t="n">
        <v>7600.0</v>
      </c>
      <c r="F12" s="5" t="n">
        <f si="0" t="shared"/>
        <v>21.25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545.0</v>
      </c>
      <c r="E13" s="4" t="n">
        <f>E14-E7-E8-E9-E10-E11-E12</f>
        <v>586.0</v>
      </c>
      <c r="F13" s="5" t="n">
        <f si="0" t="shared"/>
        <v>-6.996587030716723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105368.0</v>
      </c>
      <c r="E14" s="4" t="n">
        <v>91567.0</v>
      </c>
      <c r="F14" s="5" t="n">
        <f si="0" t="shared"/>
        <v>15.07202376401979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533.0</v>
      </c>
      <c r="E15" s="4" t="n">
        <f>E16-E3-E4-E5-E6-E14</f>
        <v>540.0</v>
      </c>
      <c r="F15" s="5" t="n">
        <f si="0" t="shared"/>
        <v>-1.2962962962962963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239161.0</v>
      </c>
      <c r="E16" s="4" t="n">
        <v>232540.0</v>
      </c>
      <c r="F16" s="5" t="n">
        <f si="0" t="shared"/>
        <v>2.8472520856626815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9003.0</v>
      </c>
      <c r="E17" s="4" t="n">
        <v>7995.0</v>
      </c>
      <c r="F17" s="5" t="n">
        <f si="0" t="shared"/>
        <v>12.607879924953098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35646.0</v>
      </c>
      <c r="E18" s="4" t="n">
        <v>35367.0</v>
      </c>
      <c r="F18" s="5" t="n">
        <f si="0" t="shared"/>
        <v>0.7888709814233609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188.0</v>
      </c>
      <c r="E19" s="4" t="n">
        <v>220.0</v>
      </c>
      <c r="F19" s="5" t="n">
        <f si="0" t="shared"/>
        <v>-14.545454545454545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337.0</v>
      </c>
      <c r="E20" s="4" t="n">
        <v>283.0</v>
      </c>
      <c r="F20" s="5" t="n">
        <f si="0" t="shared"/>
        <v>19.081272084805654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72.0</v>
      </c>
      <c r="E21" s="4" t="n">
        <v>70.0</v>
      </c>
      <c r="F21" s="5" t="n">
        <f si="0" t="shared"/>
        <v>2.857142857142857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648.0</v>
      </c>
      <c r="E22" s="4" t="n">
        <f>E23-E17-E18-E19-E20-E21</f>
        <v>599.0</v>
      </c>
      <c r="F22" s="5" t="n">
        <f>IF(E22=0,"-",(D22-E22)/E22*100)</f>
        <v>8.180300500834726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45894.0</v>
      </c>
      <c r="E23" s="4" t="n">
        <v>44534.0</v>
      </c>
      <c r="F23" s="5" t="n">
        <f si="0" t="shared"/>
        <v>3.0538464993039027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429.0</v>
      </c>
      <c r="E24" s="4" t="n">
        <v>386.0</v>
      </c>
      <c r="F24" s="5" t="n">
        <f si="0" t="shared"/>
        <v>11.139896373056994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3010.0</v>
      </c>
      <c r="E25" s="4" t="n">
        <v>2713.0</v>
      </c>
      <c r="F25" s="5" t="n">
        <f si="0" t="shared"/>
        <v>10.9472908219683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3753.0</v>
      </c>
      <c r="E26" s="4" t="n">
        <v>3594.0</v>
      </c>
      <c r="F26" s="5" t="n">
        <f si="0" t="shared"/>
        <v>4.424040066777963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1167.0</v>
      </c>
      <c r="E27" s="4" t="n">
        <v>1169.0</v>
      </c>
      <c r="F27" s="5" t="n">
        <f si="0" t="shared"/>
        <v>-0.1710863986313088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1443.0</v>
      </c>
      <c r="E28" s="4" t="n">
        <v>1208.0</v>
      </c>
      <c r="F28" s="5" t="n">
        <f si="0" t="shared"/>
        <v>19.453642384105958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635.0</v>
      </c>
      <c r="E29" s="4" t="n">
        <v>615.0</v>
      </c>
      <c r="F29" s="5" t="n">
        <f si="0" t="shared"/>
        <v>3.2520325203252036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585.0</v>
      </c>
      <c r="E30" s="4" t="n">
        <v>468.0</v>
      </c>
      <c r="F30" s="5" t="n">
        <f si="0" t="shared"/>
        <v>25.0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6854.0</v>
      </c>
      <c r="E31" s="4" t="n">
        <v>5710.0</v>
      </c>
      <c r="F31" s="5" t="n">
        <f si="0" t="shared"/>
        <v>20.03502626970228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440.0</v>
      </c>
      <c r="E32" s="4" t="n">
        <v>446.0</v>
      </c>
      <c r="F32" s="5" t="n">
        <f si="0" t="shared"/>
        <v>-1.345291479820628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100.0</v>
      </c>
      <c r="E33" s="4" t="n">
        <v>103.0</v>
      </c>
      <c r="F33" s="5" t="n">
        <f si="0" t="shared"/>
        <v>-2.912621359223301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621.0</v>
      </c>
      <c r="E34" s="4" t="n">
        <v>585.0</v>
      </c>
      <c r="F34" s="5" t="n">
        <f si="0" t="shared"/>
        <v>6.153846153846154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4104.0</v>
      </c>
      <c r="E35" s="4" t="n">
        <f>E36-E24-E25-E26-E27-E28-E29-E30-E31-E32-E33-E34</f>
        <v>3503.0</v>
      </c>
      <c r="F35" s="5" t="n">
        <f si="0" t="shared"/>
        <v>17.156722809020838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23141.0</v>
      </c>
      <c r="E36" s="4" t="n">
        <v>20500.0</v>
      </c>
      <c r="F36" s="5" t="n">
        <f si="0" t="shared"/>
        <v>12.882926829268293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5759.0</v>
      </c>
      <c r="E37" s="4" t="n">
        <v>4827.0</v>
      </c>
      <c r="F37" s="5" t="n">
        <f si="0" t="shared"/>
        <v>19.308058835715766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978.0</v>
      </c>
      <c r="E38" s="4" t="n">
        <v>891.0</v>
      </c>
      <c r="F38" s="5" t="n">
        <f si="0" t="shared"/>
        <v>9.764309764309765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72.0</v>
      </c>
      <c r="E39" s="4" t="n">
        <f>E40-E37-E38</f>
        <v>77.0</v>
      </c>
      <c r="F39" s="5" t="n">
        <f si="0" t="shared"/>
        <v>-6.493506493506493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6809.0</v>
      </c>
      <c r="E40" s="4" t="n">
        <v>5795.0</v>
      </c>
      <c r="F40" s="5" t="n">
        <f si="0" t="shared"/>
        <v>17.49784296807593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255.0</v>
      </c>
      <c r="E41" s="4" t="n">
        <v>265.0</v>
      </c>
      <c r="F41" s="5" t="n">
        <f si="0" t="shared"/>
        <v>-3.7735849056603774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364.0</v>
      </c>
      <c r="E42" s="4" t="n">
        <f>E43-E41</f>
        <v>358.0</v>
      </c>
      <c r="F42" s="5" t="n">
        <f si="0" t="shared"/>
        <v>1.675977653631285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619.0</v>
      </c>
      <c r="E43" s="4" t="n">
        <v>623.0</v>
      </c>
      <c r="F43" s="5" t="n">
        <f si="0" t="shared"/>
        <v>-0.6420545746388443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37.0</v>
      </c>
      <c r="E44" s="4" t="n">
        <v>36.0</v>
      </c>
      <c r="F44" s="5" t="n">
        <f si="0" t="shared"/>
        <v>2.7777777777777777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302282.0</v>
      </c>
      <c r="E45" s="4" t="n">
        <v>295070.0</v>
      </c>
      <c r="F45" s="5" t="n">
        <f si="0" t="shared"/>
        <v>2.4441657911681975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617943.0</v>
      </c>
      <c r="E46" s="8" t="n">
        <f>E44+E43+E40+E36+E23+E16+E45</f>
        <v>599098.0</v>
      </c>
      <c r="F46" s="5" t="n">
        <f si="0" t="shared"/>
        <v>3.1455621617832143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