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<sst xmlns="http://schemas.openxmlformats.org/spreadsheetml/2006/main" count="98" uniqueCount="56">
  <si>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</si>
  <si>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</si>
  <si>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</si>
  <si>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</si>
  <si>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</si>
  <si>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</si>
  <si>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</si>
  <si>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</si>
  <si>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</si>
  <si>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</si>
  <si>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</si>
  <si>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</si>
  <si>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</si>
  <si>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</si>
  <si>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</si>
  <si>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</si>
  <si>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</si>
  <si>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</si>
  <si>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</si>
  <si>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</si>
  <si>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</si>
  <si>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</si>
  <si>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</si>
  <si>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</si>
  <si>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</si>
  <si>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</si>
  <si>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</si>
  <si>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</si>
  <si>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</si>
  <si>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</si>
  <si>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</si>
  <si>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</si>
  <si>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</si>
  <si>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</si>
  <si>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</si>
  <si>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</si>
  <si>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</si>
  <si>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</si>
  <si>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</si>
  <si>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</si>
  <si>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</si>
  <si>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</si>
  <si>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</si>
  <si>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</si>
  <si>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</si>
  <si>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</si>
  <si>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</si>
  <si>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</si>
  <si>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</si>
  <si>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</si>
  <si>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</si>
  <si>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</si>
  <si>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</si>
  <si>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102年7月來臺旅客人次及成長率－按國籍分
Table 1-3 Visitor Arrivals by Nationality,
 July, 2013</t>
  </si>
  <si>
    <t>102年7月
Jul.., 2013</t>
  </si>
  <si>
    <t>101年7月
Jul..,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</si>
</sst>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100851.0</v>
      </c>
      <c r="E3" s="4" t="n">
        <v>102256.0</v>
      </c>
      <c r="F3" s="5" t="n">
        <f>IF(E3=0,"-",(D3-E3)/E3*100)</f>
        <v>-1.3740025035205758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23104.0</v>
      </c>
      <c r="E4" s="4" t="n">
        <v>19210.0</v>
      </c>
      <c r="F4" s="5" t="n">
        <f ref="F4:F46" si="0" t="shared">IF(E4=0,"-",(D4-E4)/E4*100)</f>
        <v>20.270692347735555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2133.0</v>
      </c>
      <c r="E5" s="4" t="n">
        <v>2278.0</v>
      </c>
      <c r="F5" s="5" t="n">
        <f si="0" t="shared"/>
        <v>-6.365232660228271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1096.0</v>
      </c>
      <c r="E6" s="4" t="n">
        <v>1023.0</v>
      </c>
      <c r="F6" s="5" t="n">
        <f si="0" t="shared"/>
        <v>7.1358748778103624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22420.0</v>
      </c>
      <c r="E7" s="4" t="n">
        <v>17569.0</v>
      </c>
      <c r="F7" s="5" t="n">
        <f si="0" t="shared"/>
        <v>27.6111332460584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17410.0</v>
      </c>
      <c r="E8" s="4" t="n">
        <v>15101.0</v>
      </c>
      <c r="F8" s="5" t="n">
        <f si="0" t="shared"/>
        <v>15.29037812065426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15532.0</v>
      </c>
      <c r="E9" s="4" t="n">
        <v>13251.0</v>
      </c>
      <c r="F9" s="5" t="n">
        <f si="0" t="shared"/>
        <v>17.21379518526904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6728.0</v>
      </c>
      <c r="E10" s="4" t="n">
        <v>8171.0</v>
      </c>
      <c r="F10" s="5" t="n">
        <f si="0" t="shared"/>
        <v>-17.660017133765756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7359.0</v>
      </c>
      <c r="E11" s="4" t="n">
        <v>7086.0</v>
      </c>
      <c r="F11" s="5" t="n">
        <f si="0" t="shared"/>
        <v>3.852667231160034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11155.0</v>
      </c>
      <c r="E12" s="4" t="n">
        <v>7613.0</v>
      </c>
      <c r="F12" s="5" t="n">
        <f si="0" t="shared"/>
        <v>46.52567975830816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609.0</v>
      </c>
      <c r="E13" s="4" t="n">
        <f>E14-E7-E8-E9-E10-E11-E12</f>
        <v>539.0</v>
      </c>
      <c r="F13" s="5" t="n">
        <f si="0" t="shared"/>
        <v>12.987012987012985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81213.0</v>
      </c>
      <c r="E14" s="4" t="n">
        <v>69330.0</v>
      </c>
      <c r="F14" s="5" t="n">
        <f si="0" t="shared"/>
        <v>17.139766334919948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603.0</v>
      </c>
      <c r="E15" s="4" t="n">
        <f>E16-E3-E4-E5-E6-E14</f>
        <v>573.0</v>
      </c>
      <c r="F15" s="5" t="n">
        <f si="0" t="shared"/>
        <v>5.2356020942408374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209000.0</v>
      </c>
      <c r="E16" s="4" t="n">
        <v>194670.0</v>
      </c>
      <c r="F16" s="5" t="n">
        <f si="0" t="shared"/>
        <v>7.3611753223403715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8763.0</v>
      </c>
      <c r="E17" s="4" t="n">
        <v>8612.0</v>
      </c>
      <c r="F17" s="5" t="n">
        <f si="0" t="shared"/>
        <v>1.7533673943334882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36509.0</v>
      </c>
      <c r="E18" s="4" t="n">
        <v>37357.0</v>
      </c>
      <c r="F18" s="5" t="n">
        <f si="0" t="shared"/>
        <v>-2.2699895601895226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348.0</v>
      </c>
      <c r="E19" s="4" t="n">
        <v>194.0</v>
      </c>
      <c r="F19" s="5" t="n">
        <f si="0" t="shared"/>
        <v>79.38144329896907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330.0</v>
      </c>
      <c r="E20" s="4" t="n">
        <v>379.0</v>
      </c>
      <c r="F20" s="5" t="n">
        <f si="0" t="shared"/>
        <v>-12.928759894459102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67.0</v>
      </c>
      <c r="E21" s="4" t="n">
        <v>72.0</v>
      </c>
      <c r="F21" s="5" t="n">
        <f si="0" t="shared"/>
        <v>-6.944444444444445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626.0</v>
      </c>
      <c r="E22" s="4" t="n">
        <f>E23-E17-E18-E19-E20-E21</f>
        <v>645.0</v>
      </c>
      <c r="F22" s="5" t="n">
        <f>IF(E22=0,"-",(D22-E22)/E22*100)</f>
        <v>-2.945736434108527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46643.0</v>
      </c>
      <c r="E23" s="4" t="n">
        <v>47259.0</v>
      </c>
      <c r="F23" s="5" t="n">
        <f si="0" t="shared"/>
        <v>-1.3034554264796123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520.0</v>
      </c>
      <c r="E24" s="4" t="n">
        <v>510.0</v>
      </c>
      <c r="F24" s="5" t="n">
        <f si="0" t="shared"/>
        <v>1.9607843137254901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3650.0</v>
      </c>
      <c r="E25" s="4" t="n">
        <v>3349.0</v>
      </c>
      <c r="F25" s="5" t="n">
        <f si="0" t="shared"/>
        <v>8.987757539564049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4158.0</v>
      </c>
      <c r="E26" s="4" t="n">
        <v>3757.0</v>
      </c>
      <c r="F26" s="5" t="n">
        <f si="0" t="shared"/>
        <v>10.673409635347351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1360.0</v>
      </c>
      <c r="E27" s="4" t="n">
        <v>1144.0</v>
      </c>
      <c r="F27" s="5" t="n">
        <f si="0" t="shared"/>
        <v>18.88111888111888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1593.0</v>
      </c>
      <c r="E28" s="4" t="n">
        <v>1659.0</v>
      </c>
      <c r="F28" s="5" t="n">
        <f si="0" t="shared"/>
        <v>-3.9783001808318263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764.0</v>
      </c>
      <c r="E29" s="4" t="n">
        <v>705.0</v>
      </c>
      <c r="F29" s="5" t="n">
        <f si="0" t="shared"/>
        <v>8.368794326241135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687.0</v>
      </c>
      <c r="E30" s="4" t="n">
        <v>577.0</v>
      </c>
      <c r="F30" s="5" t="n">
        <f si="0" t="shared"/>
        <v>19.064124783362217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6979.0</v>
      </c>
      <c r="E31" s="4" t="n">
        <v>6380.0</v>
      </c>
      <c r="F31" s="5" t="n">
        <f si="0" t="shared"/>
        <v>9.388714733542319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604.0</v>
      </c>
      <c r="E32" s="4" t="n">
        <v>623.0</v>
      </c>
      <c r="F32" s="5" t="n">
        <f si="0" t="shared"/>
        <v>-3.0497592295345104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108.0</v>
      </c>
      <c r="E33" s="4" t="n">
        <v>118.0</v>
      </c>
      <c r="F33" s="5" t="n">
        <f si="0" t="shared"/>
        <v>-8.47457627118644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596.0</v>
      </c>
      <c r="E34" s="4" t="n">
        <v>527.0</v>
      </c>
      <c r="F34" s="5" t="n">
        <f si="0" t="shared"/>
        <v>13.092979127134724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4907.0</v>
      </c>
      <c r="E35" s="4" t="n">
        <f>E36-E24-E25-E26-E27-E28-E29-E30-E31-E32-E33-E34</f>
        <v>4451.0</v>
      </c>
      <c r="F35" s="5" t="n">
        <f si="0" t="shared"/>
        <v>10.244888789036171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25926.0</v>
      </c>
      <c r="E36" s="4" t="n">
        <v>23800.0</v>
      </c>
      <c r="F36" s="5" t="n">
        <f si="0" t="shared"/>
        <v>8.932773109243698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5925.0</v>
      </c>
      <c r="E37" s="4" t="n">
        <v>5664.0</v>
      </c>
      <c r="F37" s="5" t="n">
        <f si="0" t="shared"/>
        <v>4.608050847457627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1228.0</v>
      </c>
      <c r="E38" s="4" t="n">
        <v>1071.0</v>
      </c>
      <c r="F38" s="5" t="n">
        <f si="0" t="shared"/>
        <v>14.65919701213819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82.0</v>
      </c>
      <c r="E39" s="4" t="n">
        <f>E40-E37-E38</f>
        <v>104.0</v>
      </c>
      <c r="F39" s="5" t="n">
        <f si="0" t="shared"/>
        <v>-21.153846153846153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7235.0</v>
      </c>
      <c r="E40" s="4" t="n">
        <v>6839.0</v>
      </c>
      <c r="F40" s="5" t="n">
        <f si="0" t="shared"/>
        <v>5.790320222254715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342.0</v>
      </c>
      <c r="E41" s="4" t="n">
        <v>407.0</v>
      </c>
      <c r="F41" s="5" t="n">
        <f si="0" t="shared"/>
        <v>-15.970515970515969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363.0</v>
      </c>
      <c r="E42" s="4" t="n">
        <f>E43-E41</f>
        <v>384.0</v>
      </c>
      <c r="F42" s="5" t="n">
        <f si="0" t="shared"/>
        <v>-5.46875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705.0</v>
      </c>
      <c r="E43" s="4" t="n">
        <v>791.0</v>
      </c>
      <c r="F43" s="5" t="n">
        <f si="0" t="shared"/>
        <v>-10.872313527180784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28.0</v>
      </c>
      <c r="E44" s="4" t="n">
        <v>36.0</v>
      </c>
      <c r="F44" s="5" t="n">
        <f si="0" t="shared"/>
        <v>-22.22222222222222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345695.0</v>
      </c>
      <c r="E45" s="4" t="n">
        <v>319054.0</v>
      </c>
      <c r="F45" s="5" t="n">
        <f si="0" t="shared"/>
        <v>8.349997179160894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635232.0</v>
      </c>
      <c r="E46" s="8" t="n">
        <f>E44+E43+E40+E36+E23+E16+E45</f>
        <v>592449.0</v>
      </c>
      <c r="F46" s="5" t="n">
        <f si="0" t="shared"/>
        <v>7.221381080903166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