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<sst xmlns="http://schemas.openxmlformats.org/spreadsheetml/2006/main" count="98" uniqueCount="56">
  <si>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</si>
  <si>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</si>
  <si>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</si>
  <si>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</si>
  <si>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</si>
  <si>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</si>
  <si>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</si>
  <si>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</si>
  <si>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</si>
  <si>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</si>
  <si>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</si>
  <si>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</si>
  <si>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</si>
  <si>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</si>
  <si>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</si>
  <si>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</si>
  <si>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</si>
  <si>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</si>
  <si>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</si>
  <si>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</si>
  <si>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</si>
  <si>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</si>
  <si>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</si>
  <si>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</si>
  <si>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</si>
  <si>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</si>
  <si>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</si>
  <si>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</si>
  <si>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</si>
  <si>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</si>
  <si>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</si>
  <si>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</si>
  <si>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</si>
  <si>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</si>
  <si>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</si>
  <si>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</si>
  <si>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</si>
  <si>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</si>
  <si>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</si>
  <si>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</si>
  <si>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</si>
  <si>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</si>
  <si>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</si>
  <si>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</si>
  <si>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</si>
  <si>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</si>
  <si>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</si>
  <si>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</si>
  <si>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</si>
  <si>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</si>
  <si>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</si>
  <si>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</si>
  <si>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</si>
  <si>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102年8月來臺旅客人次及成長率－按國籍分
Table 1-3 Visitor Arrivals by Nationality,
 August, 2013</t>
  </si>
  <si>
    <t>102年8月
Aug.., 2013</t>
  </si>
  <si>
    <t>101年8月
Aug..,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</si>
</sst>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129081.0</v>
      </c>
      <c r="E3" s="4" t="n">
        <v>131191.0</v>
      </c>
      <c r="F3" s="5" t="n">
        <f>IF(E3=0,"-",(D3-E3)/E3*100)</f>
        <v>-1.608342035657934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29677.0</v>
      </c>
      <c r="E4" s="4" t="n">
        <v>21750.0</v>
      </c>
      <c r="F4" s="5" t="n">
        <f ref="F4:F46" si="0" t="shared">IF(E4=0,"-",(D4-E4)/E4*100)</f>
        <v>36.44597701149425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2141.0</v>
      </c>
      <c r="E5" s="4" t="n">
        <v>2105.0</v>
      </c>
      <c r="F5" s="5" t="n">
        <f si="0" t="shared"/>
        <v>1.7102137767220902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867.0</v>
      </c>
      <c r="E6" s="4" t="n">
        <v>826.0</v>
      </c>
      <c r="F6" s="5" t="n">
        <f si="0" t="shared"/>
        <v>4.963680387409201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34108.0</v>
      </c>
      <c r="E7" s="4" t="n">
        <v>25532.0</v>
      </c>
      <c r="F7" s="5" t="n">
        <f si="0" t="shared"/>
        <v>33.5892213692621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18962.0</v>
      </c>
      <c r="E8" s="4" t="n">
        <v>13281.0</v>
      </c>
      <c r="F8" s="5" t="n">
        <f si="0" t="shared"/>
        <v>42.77539341917024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19138.0</v>
      </c>
      <c r="E9" s="4" t="n">
        <v>19256.0</v>
      </c>
      <c r="F9" s="5" t="n">
        <f si="0" t="shared"/>
        <v>-0.6127960116327378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6283.0</v>
      </c>
      <c r="E10" s="4" t="n">
        <v>8005.0</v>
      </c>
      <c r="F10" s="5" t="n">
        <f si="0" t="shared"/>
        <v>-21.51155527795128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7386.0</v>
      </c>
      <c r="E11" s="4" t="n">
        <v>6905.0</v>
      </c>
      <c r="F11" s="5" t="n">
        <f si="0" t="shared"/>
        <v>6.965966690803765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12147.0</v>
      </c>
      <c r="E12" s="4" t="n">
        <v>7702.0</v>
      </c>
      <c r="F12" s="5" t="n">
        <f si="0" t="shared"/>
        <v>57.712282524019734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746.0</v>
      </c>
      <c r="E13" s="4" t="n">
        <f>E14-E7-E8-E9-E10-E11-E12</f>
        <v>634.0</v>
      </c>
      <c r="F13" s="5" t="n">
        <f si="0" t="shared"/>
        <v>17.665615141955836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98770.0</v>
      </c>
      <c r="E14" s="4" t="n">
        <v>81315.0</v>
      </c>
      <c r="F14" s="5" t="n">
        <f si="0" t="shared"/>
        <v>21.46590419971715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728.0</v>
      </c>
      <c r="E15" s="4" t="n">
        <f>E16-E3-E4-E5-E6-E14</f>
        <v>659.0</v>
      </c>
      <c r="F15" s="5" t="n">
        <f si="0" t="shared"/>
        <v>10.47040971168437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261264.0</v>
      </c>
      <c r="E16" s="4" t="n">
        <v>237846.0</v>
      </c>
      <c r="F16" s="5" t="n">
        <f si="0" t="shared"/>
        <v>9.845866653212584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8592.0</v>
      </c>
      <c r="E17" s="4" t="n">
        <v>8109.0</v>
      </c>
      <c r="F17" s="5" t="n">
        <f si="0" t="shared"/>
        <v>5.956344802071772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32834.0</v>
      </c>
      <c r="E18" s="4" t="n">
        <v>32252.0</v>
      </c>
      <c r="F18" s="5" t="n">
        <f si="0" t="shared"/>
        <v>1.8045392533796354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245.0</v>
      </c>
      <c r="E19" s="4" t="n">
        <v>173.0</v>
      </c>
      <c r="F19" s="5" t="n">
        <f si="0" t="shared"/>
        <v>41.61849710982659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314.0</v>
      </c>
      <c r="E20" s="4" t="n">
        <v>282.0</v>
      </c>
      <c r="F20" s="5" t="n">
        <f si="0" t="shared"/>
        <v>11.347517730496454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71.0</v>
      </c>
      <c r="E21" s="4" t="n">
        <v>54.0</v>
      </c>
      <c r="F21" s="5" t="n">
        <f si="0" t="shared"/>
        <v>31.48148148148148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959.0</v>
      </c>
      <c r="E22" s="4" t="n">
        <f>E23-E17-E18-E19-E20-E21</f>
        <v>785.0</v>
      </c>
      <c r="F22" s="5" t="n">
        <f>IF(E22=0,"-",(D22-E22)/E22*100)</f>
        <v>22.1656050955414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43015.0</v>
      </c>
      <c r="E23" s="4" t="n">
        <v>41655.0</v>
      </c>
      <c r="F23" s="5" t="n">
        <f si="0" t="shared"/>
        <v>3.2649141759692712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361.0</v>
      </c>
      <c r="E24" s="4" t="n">
        <v>416.0</v>
      </c>
      <c r="F24" s="5" t="n">
        <f si="0" t="shared"/>
        <v>-13.221153846153847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3330.0</v>
      </c>
      <c r="E25" s="4" t="n">
        <v>3073.0</v>
      </c>
      <c r="F25" s="5" t="n">
        <f si="0" t="shared"/>
        <v>8.363163032866904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3778.0</v>
      </c>
      <c r="E26" s="4" t="n">
        <v>3615.0</v>
      </c>
      <c r="F26" s="5" t="n">
        <f si="0" t="shared"/>
        <v>4.508990318118949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1123.0</v>
      </c>
      <c r="E27" s="4" t="n">
        <v>938.0</v>
      </c>
      <c r="F27" s="5" t="n">
        <f si="0" t="shared"/>
        <v>19.722814498933904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1331.0</v>
      </c>
      <c r="E28" s="4" t="n">
        <v>1311.0</v>
      </c>
      <c r="F28" s="5" t="n">
        <f si="0" t="shared"/>
        <v>1.5255530129672006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679.0</v>
      </c>
      <c r="E29" s="4" t="n">
        <v>558.0</v>
      </c>
      <c r="F29" s="5" t="n">
        <f si="0" t="shared"/>
        <v>21.68458781362007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672.0</v>
      </c>
      <c r="E30" s="4" t="n">
        <v>588.0</v>
      </c>
      <c r="F30" s="5" t="n">
        <f si="0" t="shared"/>
        <v>14.285714285714285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7274.0</v>
      </c>
      <c r="E31" s="4" t="n">
        <v>6411.0</v>
      </c>
      <c r="F31" s="5" t="n">
        <f si="0" t="shared"/>
        <v>13.461238496334424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449.0</v>
      </c>
      <c r="E32" s="4" t="n">
        <v>494.0</v>
      </c>
      <c r="F32" s="5" t="n">
        <f si="0" t="shared"/>
        <v>-9.109311740890687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68.0</v>
      </c>
      <c r="E33" s="4" t="n">
        <v>88.0</v>
      </c>
      <c r="F33" s="5" t="n">
        <f si="0" t="shared"/>
        <v>-22.727272727272727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486.0</v>
      </c>
      <c r="E34" s="4" t="n">
        <v>488.0</v>
      </c>
      <c r="F34" s="5" t="n">
        <f si="0" t="shared"/>
        <v>-0.4098360655737705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5276.0</v>
      </c>
      <c r="E35" s="4" t="n">
        <f>E36-E24-E25-E26-E27-E28-E29-E30-E31-E32-E33-E34</f>
        <v>5011.0</v>
      </c>
      <c r="F35" s="5" t="n">
        <f si="0" t="shared"/>
        <v>5.288365595689483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24827.0</v>
      </c>
      <c r="E36" s="4" t="n">
        <v>22991.0</v>
      </c>
      <c r="F36" s="5" t="n">
        <f si="0" t="shared"/>
        <v>7.985733547910051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4905.0</v>
      </c>
      <c r="E37" s="4" t="n">
        <v>4588.0</v>
      </c>
      <c r="F37" s="5" t="n">
        <f si="0" t="shared"/>
        <v>6.909328683522233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980.0</v>
      </c>
      <c r="E38" s="4" t="n">
        <v>905.0</v>
      </c>
      <c r="F38" s="5" t="n">
        <f si="0" t="shared"/>
        <v>8.287292817679557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140.0</v>
      </c>
      <c r="E39" s="4" t="n">
        <f>E40-E37-E38</f>
        <v>104.0</v>
      </c>
      <c r="F39" s="5" t="n">
        <f si="0" t="shared"/>
        <v>34.61538461538461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6025.0</v>
      </c>
      <c r="E40" s="4" t="n">
        <v>5597.0</v>
      </c>
      <c r="F40" s="5" t="n">
        <f si="0" t="shared"/>
        <v>7.646953725209935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460.0</v>
      </c>
      <c r="E41" s="4" t="n">
        <v>425.0</v>
      </c>
      <c r="F41" s="5" t="n">
        <f si="0" t="shared"/>
        <v>8.235294117647058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351.0</v>
      </c>
      <c r="E42" s="4" t="n">
        <f>E43-E41</f>
        <v>349.0</v>
      </c>
      <c r="F42" s="5" t="n">
        <f si="0" t="shared"/>
        <v>0.5730659025787965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811.0</v>
      </c>
      <c r="E43" s="4" t="n">
        <v>774.0</v>
      </c>
      <c r="F43" s="5" t="n">
        <f si="0" t="shared"/>
        <v>4.7803617571059425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30.0</v>
      </c>
      <c r="E44" s="4" t="n">
        <v>31.0</v>
      </c>
      <c r="F44" s="5" t="n">
        <f si="0" t="shared"/>
        <v>-3.225806451612903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350712.0</v>
      </c>
      <c r="E45" s="4" t="n">
        <v>298228.0</v>
      </c>
      <c r="F45" s="5" t="n">
        <f si="0" t="shared"/>
        <v>17.598615824134555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686684.0</v>
      </c>
      <c r="E46" s="8" t="n">
        <f>E44+E43+E40+E36+E23+E16+E45</f>
        <v>607122.0</v>
      </c>
      <c r="F46" s="5" t="n">
        <f si="0" t="shared"/>
        <v>13.104779599487419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