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<sst xmlns="http://schemas.openxmlformats.org/spreadsheetml/2006/main" count="98" uniqueCount="56">
  <si>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</si>
  <si>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</si>
  <si>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</si>
  <si>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</si>
  <si>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</si>
  <si>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</si>
  <si>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</si>
  <si>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</si>
  <si>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</si>
  <si>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</si>
  <si>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</si>
  <si>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</si>
  <si>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</si>
  <si>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</si>
  <si>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</si>
  <si>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</si>
  <si>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</si>
  <si>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</si>
  <si>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</si>
  <si>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</si>
  <si>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</si>
  <si>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</si>
  <si>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</si>
  <si>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</si>
  <si>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</si>
  <si>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</si>
  <si>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</si>
  <si>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</si>
  <si>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</si>
  <si>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</si>
  <si>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</si>
  <si>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</si>
  <si>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</si>
  <si>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</si>
  <si>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</si>
  <si>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</si>
  <si>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</si>
  <si>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</si>
  <si>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</si>
  <si>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</si>
  <si>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</si>
  <si>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</si>
  <si>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</si>
  <si>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</si>
  <si>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</si>
  <si>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</si>
  <si>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</si>
  <si>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</si>
  <si>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</si>
  <si>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</si>
  <si>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</si>
  <si>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</si>
  <si>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</si>
  <si>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103年1月來臺旅客人次及成長率－按國籍分
Table 1-3 Visitor Arrivals by Nationality,
 January, 2014</t>
  </si>
  <si>
    <t>103年1月
Jan.., 2014</t>
  </si>
  <si>
    <t>102年1月
Jan..,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</si>
</sst>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113419.0</v>
      </c>
      <c r="E3" s="4" t="n">
        <v>109589.0</v>
      </c>
      <c r="F3" s="5" t="n">
        <f>IF(E3=0,"-",(D3-E3)/E3*100)</f>
        <v>3.4948763105786167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59517.0</v>
      </c>
      <c r="E4" s="4" t="n">
        <v>31378.0</v>
      </c>
      <c r="F4" s="5" t="n">
        <f ref="F4:F46" si="0" t="shared">IF(E4=0,"-",(D4-E4)/E4*100)</f>
        <v>89.67748103766971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1996.0</v>
      </c>
      <c r="E5" s="4" t="n">
        <v>2112.0</v>
      </c>
      <c r="F5" s="5" t="n">
        <f si="0" t="shared"/>
        <v>-5.492424242424242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899.0</v>
      </c>
      <c r="E6" s="4" t="n">
        <v>988.0</v>
      </c>
      <c r="F6" s="5" t="n">
        <f si="0" t="shared"/>
        <v>-9.008097165991904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22636.0</v>
      </c>
      <c r="E7" s="4" t="n">
        <v>18704.0</v>
      </c>
      <c r="F7" s="5" t="n">
        <f si="0" t="shared"/>
        <v>21.02224123182207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18233.0</v>
      </c>
      <c r="E8" s="4" t="n">
        <v>18495.0</v>
      </c>
      <c r="F8" s="5" t="n">
        <f si="0" t="shared"/>
        <v>-1.4165990808326574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12518.0</v>
      </c>
      <c r="E9" s="4" t="n">
        <v>12707.0</v>
      </c>
      <c r="F9" s="5" t="n">
        <f si="0" t="shared"/>
        <v>-1.487369166601086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9277.0</v>
      </c>
      <c r="E10" s="4" t="n">
        <v>8284.0</v>
      </c>
      <c r="F10" s="5" t="n">
        <f si="0" t="shared"/>
        <v>11.98696281989377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5700.0</v>
      </c>
      <c r="E11" s="4" t="n">
        <v>4456.0</v>
      </c>
      <c r="F11" s="5" t="n">
        <f si="0" t="shared"/>
        <v>27.91741472172352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6727.0</v>
      </c>
      <c r="E12" s="4" t="n">
        <v>5305.0</v>
      </c>
      <c r="F12" s="5" t="n">
        <f si="0" t="shared"/>
        <v>26.804901036757776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693.0</v>
      </c>
      <c r="E13" s="4" t="n">
        <f>E14-E7-E8-E9-E10-E11-E12</f>
        <v>491.0</v>
      </c>
      <c r="F13" s="5" t="n">
        <f si="0" t="shared"/>
        <v>41.14052953156823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75784.0</v>
      </c>
      <c r="E14" s="4" t="n">
        <v>68442.0</v>
      </c>
      <c r="F14" s="5" t="n">
        <f si="0" t="shared"/>
        <v>10.727331170918442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525.0</v>
      </c>
      <c r="E15" s="4" t="n">
        <f>E16-E3-E4-E5-E6-E14</f>
        <v>529.0</v>
      </c>
      <c r="F15" s="5" t="n">
        <f si="0" t="shared"/>
        <v>-0.7561436672967864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252140.0</v>
      </c>
      <c r="E16" s="4" t="n">
        <v>213038.0</v>
      </c>
      <c r="F16" s="5" t="n">
        <f si="0" t="shared"/>
        <v>18.354471972136427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9636.0</v>
      </c>
      <c r="E17" s="4" t="n">
        <v>7767.0</v>
      </c>
      <c r="F17" s="5" t="n">
        <f si="0" t="shared"/>
        <v>24.06334492081885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36783.0</v>
      </c>
      <c r="E18" s="4" t="n">
        <v>31392.0</v>
      </c>
      <c r="F18" s="5" t="n">
        <f si="0" t="shared"/>
        <v>17.173165137614678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172.0</v>
      </c>
      <c r="E19" s="4" t="n">
        <v>166.0</v>
      </c>
      <c r="F19" s="5" t="n">
        <f si="0" t="shared"/>
        <v>3.614457831325301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452.0</v>
      </c>
      <c r="E20" s="4" t="n">
        <v>345.0</v>
      </c>
      <c r="F20" s="5" t="n">
        <f si="0" t="shared"/>
        <v>31.01449275362319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106.0</v>
      </c>
      <c r="E21" s="4" t="n">
        <v>82.0</v>
      </c>
      <c r="F21" s="5" t="n">
        <f si="0" t="shared"/>
        <v>29.268292682926827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622.0</v>
      </c>
      <c r="E22" s="4" t="n">
        <f>E23-E17-E18-E19-E20-E21</f>
        <v>623.0</v>
      </c>
      <c r="F22" s="5" t="n">
        <f>IF(E22=0,"-",(D22-E22)/E22*100)</f>
        <v>-0.16051364365971107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47771.0</v>
      </c>
      <c r="E23" s="4" t="n">
        <v>40375.0</v>
      </c>
      <c r="F23" s="5" t="n">
        <f si="0" t="shared"/>
        <v>18.318266253869968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393.0</v>
      </c>
      <c r="E24" s="4" t="n">
        <v>392.0</v>
      </c>
      <c r="F24" s="5" t="n">
        <f si="0" t="shared"/>
        <v>0.25510204081632654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3133.0</v>
      </c>
      <c r="E25" s="4" t="n">
        <v>2803.0</v>
      </c>
      <c r="F25" s="5" t="n">
        <f si="0" t="shared"/>
        <v>11.77310024973243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4409.0</v>
      </c>
      <c r="E26" s="4" t="n">
        <v>3881.0</v>
      </c>
      <c r="F26" s="5" t="n">
        <f si="0" t="shared"/>
        <v>13.604741046122134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1121.0</v>
      </c>
      <c r="E27" s="4" t="n">
        <v>1105.0</v>
      </c>
      <c r="F27" s="5" t="n">
        <f si="0" t="shared"/>
        <v>1.4479638009049773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1791.0</v>
      </c>
      <c r="E28" s="4" t="n">
        <v>1482.0</v>
      </c>
      <c r="F28" s="5" t="n">
        <f si="0" t="shared"/>
        <v>20.850202429149796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609.0</v>
      </c>
      <c r="E29" s="4" t="n">
        <v>545.0</v>
      </c>
      <c r="F29" s="5" t="n">
        <f si="0" t="shared"/>
        <v>11.743119266055047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649.0</v>
      </c>
      <c r="E30" s="4" t="n">
        <v>491.0</v>
      </c>
      <c r="F30" s="5" t="n">
        <f si="0" t="shared"/>
        <v>32.17922606924644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6609.0</v>
      </c>
      <c r="E31" s="4" t="n">
        <v>5591.0</v>
      </c>
      <c r="F31" s="5" t="n">
        <f si="0" t="shared"/>
        <v>18.20783401895904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481.0</v>
      </c>
      <c r="E32" s="4" t="n">
        <v>511.0</v>
      </c>
      <c r="F32" s="5" t="n">
        <f si="0" t="shared"/>
        <v>-5.870841487279844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124.0</v>
      </c>
      <c r="E33" s="4" t="n">
        <v>106.0</v>
      </c>
      <c r="F33" s="5" t="n">
        <f si="0" t="shared"/>
        <v>16.9811320754717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666.0</v>
      </c>
      <c r="E34" s="4" t="n">
        <v>667.0</v>
      </c>
      <c r="F34" s="5" t="n">
        <f si="0" t="shared"/>
        <v>-0.14992503748125938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4109.0</v>
      </c>
      <c r="E35" s="4" t="n">
        <f>E36-E24-E25-E26-E27-E28-E29-E30-E31-E32-E33-E34</f>
        <v>3391.0</v>
      </c>
      <c r="F35" s="5" t="n">
        <f si="0" t="shared"/>
        <v>21.173695075199056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24094.0</v>
      </c>
      <c r="E36" s="4" t="n">
        <v>20965.0</v>
      </c>
      <c r="F36" s="5" t="n">
        <f si="0" t="shared"/>
        <v>14.924874791318866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9339.0</v>
      </c>
      <c r="E37" s="4" t="n">
        <v>7833.0</v>
      </c>
      <c r="F37" s="5" t="n">
        <f si="0" t="shared"/>
        <v>19.226350057449253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1687.0</v>
      </c>
      <c r="E38" s="4" t="n">
        <v>1222.0</v>
      </c>
      <c r="F38" s="5" t="n">
        <f si="0" t="shared"/>
        <v>38.05237315875614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60.0</v>
      </c>
      <c r="E39" s="4" t="n">
        <f>E40-E37-E38</f>
        <v>48.0</v>
      </c>
      <c r="F39" s="5" t="n">
        <f si="0" t="shared"/>
        <v>25.0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11086.0</v>
      </c>
      <c r="E40" s="4" t="n">
        <v>9103.0</v>
      </c>
      <c r="F40" s="5" t="n">
        <f si="0" t="shared"/>
        <v>21.78402724376579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357.0</v>
      </c>
      <c r="E41" s="4" t="n">
        <v>346.0</v>
      </c>
      <c r="F41" s="5" t="n">
        <f si="0" t="shared"/>
        <v>3.1791907514450863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258.0</v>
      </c>
      <c r="E42" s="4" t="n">
        <f>E43-E41</f>
        <v>290.0</v>
      </c>
      <c r="F42" s="5" t="n">
        <f si="0" t="shared"/>
        <v>-11.03448275862069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615.0</v>
      </c>
      <c r="E43" s="4" t="n">
        <v>636.0</v>
      </c>
      <c r="F43" s="5" t="n">
        <f si="0" t="shared"/>
        <v>-3.30188679245283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32.0</v>
      </c>
      <c r="E44" s="4" t="n">
        <v>22.0</v>
      </c>
      <c r="F44" s="5" t="n">
        <f si="0" t="shared"/>
        <v>45.45454545454545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331496.0</v>
      </c>
      <c r="E45" s="4" t="n">
        <v>242957.0</v>
      </c>
      <c r="F45" s="5" t="n">
        <f si="0" t="shared"/>
        <v>36.442251097930914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667234.0</v>
      </c>
      <c r="E46" s="8" t="n">
        <f>E44+E43+E40+E36+E23+E16+E45</f>
        <v>527096.0</v>
      </c>
      <c r="F46" s="5" t="n">
        <f si="0" t="shared"/>
        <v>26.586807716241445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