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<sst xmlns="http://schemas.openxmlformats.org/spreadsheetml/2006/main" count="98" uniqueCount="56">
  <si>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</si>
  <si>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</si>
  <si>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</si>
  <si>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</si>
  <si>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</si>
  <si>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</si>
  <si>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</si>
  <si>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</si>
  <si>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</si>
  <si>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</si>
  <si>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</si>
  <si>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</si>
  <si>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</si>
  <si>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</si>
  <si>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</si>
  <si>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</si>
  <si>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</si>
  <si>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</si>
  <si>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</si>
  <si>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</si>
  <si>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</si>
  <si>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</si>
  <si>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</si>
  <si>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</si>
  <si>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</si>
  <si>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</si>
  <si>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</si>
  <si>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</si>
  <si>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</si>
  <si>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</si>
  <si>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</si>
  <si>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</si>
  <si>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</si>
  <si>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</si>
  <si>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</si>
  <si>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</si>
  <si>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</si>
  <si>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</si>
  <si>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</si>
  <si>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</si>
  <si>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</si>
  <si>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</si>
  <si>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</si>
  <si>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</si>
  <si>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</si>
  <si>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</si>
  <si>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</si>
  <si>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</si>
  <si>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</si>
  <si>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</si>
  <si>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</si>
  <si>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</si>
  <si>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</si>
  <si>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103年11月來臺旅客人次及成長率－按國籍分
Table 1-3 Visitor Arrivals by Nationality,
 November, 2014</t>
  </si>
  <si>
    <t>103年11月
Nov.., 2014</t>
  </si>
  <si>
    <t>102年11月
Nov..,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</si>
</sst>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152167.0</v>
      </c>
      <c r="E3" s="4" t="n">
        <v>139039.0</v>
      </c>
      <c r="F3" s="5" t="n">
        <f>IF(E3=0,"-",(D3-E3)/E3*100)</f>
        <v>9.441955134890211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48718.0</v>
      </c>
      <c r="E4" s="4" t="n">
        <v>41057.0</v>
      </c>
      <c r="F4" s="5" t="n">
        <f ref="F4:F46" si="0" t="shared">IF(E4=0,"-",(D4-E4)/E4*100)</f>
        <v>18.659424702243225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3073.0</v>
      </c>
      <c r="E5" s="4" t="n">
        <v>2381.0</v>
      </c>
      <c r="F5" s="5" t="n">
        <f si="0" t="shared"/>
        <v>29.06341873162537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1457.0</v>
      </c>
      <c r="E6" s="4" t="n">
        <v>1215.0</v>
      </c>
      <c r="F6" s="5" t="n">
        <f si="0" t="shared"/>
        <v>19.91769547325103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49087.0</v>
      </c>
      <c r="E7" s="4" t="n">
        <v>55278.0</v>
      </c>
      <c r="F7" s="5" t="n">
        <f si="0" t="shared"/>
        <v>-11.199753970838309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42050.0</v>
      </c>
      <c r="E8" s="4" t="n">
        <v>38987.0</v>
      </c>
      <c r="F8" s="5" t="n">
        <f si="0" t="shared"/>
        <v>7.856464975504656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13302.0</v>
      </c>
      <c r="E9" s="4" t="n">
        <v>12876.0</v>
      </c>
      <c r="F9" s="5" t="n">
        <f si="0" t="shared"/>
        <v>3.308480894687791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10370.0</v>
      </c>
      <c r="E10" s="4" t="n">
        <v>9521.0</v>
      </c>
      <c r="F10" s="5" t="n">
        <f si="0" t="shared"/>
        <v>8.917130553513285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8388.0</v>
      </c>
      <c r="E11" s="4" t="n">
        <v>8706.0</v>
      </c>
      <c r="F11" s="5" t="n">
        <f si="0" t="shared"/>
        <v>-3.652653342522398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9863.0</v>
      </c>
      <c r="E12" s="4" t="n">
        <v>9430.0</v>
      </c>
      <c r="F12" s="5" t="n">
        <f si="0" t="shared"/>
        <v>4.591728525980912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836.0</v>
      </c>
      <c r="E13" s="4" t="n">
        <f>E14-E7-E8-E9-E10-E11-E12</f>
        <v>789.0</v>
      </c>
      <c r="F13" s="5" t="n">
        <f si="0" t="shared"/>
        <v>5.9569074778200255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133896.0</v>
      </c>
      <c r="E14" s="4" t="n">
        <v>135587.0</v>
      </c>
      <c r="F14" s="5" t="n">
        <f si="0" t="shared"/>
        <v>-1.2471697139106257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740.0</v>
      </c>
      <c r="E15" s="4" t="n">
        <f>E16-E3-E4-E5-E6-E14</f>
        <v>741.0</v>
      </c>
      <c r="F15" s="5" t="n">
        <f si="0" t="shared"/>
        <v>-0.1349527665317139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340051.0</v>
      </c>
      <c r="E16" s="4" t="n">
        <v>320020.0</v>
      </c>
      <c r="F16" s="5" t="n">
        <f si="0" t="shared"/>
        <v>6.259296293981626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12048.0</v>
      </c>
      <c r="E17" s="4" t="n">
        <v>10868.0</v>
      </c>
      <c r="F17" s="5" t="n">
        <f si="0" t="shared"/>
        <v>10.857563489142438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42297.0</v>
      </c>
      <c r="E18" s="4" t="n">
        <v>40488.0</v>
      </c>
      <c r="F18" s="5" t="n">
        <f si="0" t="shared"/>
        <v>4.467990515708358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311.0</v>
      </c>
      <c r="E19" s="4" t="n">
        <v>223.0</v>
      </c>
      <c r="F19" s="5" t="n">
        <f si="0" t="shared"/>
        <v>39.46188340807175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327.0</v>
      </c>
      <c r="E20" s="4" t="n">
        <v>363.0</v>
      </c>
      <c r="F20" s="5" t="n">
        <f si="0" t="shared"/>
        <v>-9.917355371900827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72.0</v>
      </c>
      <c r="E21" s="4" t="n">
        <v>249.0</v>
      </c>
      <c r="F21" s="5" t="n">
        <f si="0" t="shared"/>
        <v>-71.08433734939759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722.0</v>
      </c>
      <c r="E22" s="4" t="n">
        <f>E23-E17-E18-E19-E20-E21</f>
        <v>637.0</v>
      </c>
      <c r="F22" s="5" t="n">
        <f>IF(E22=0,"-",(D22-E22)/E22*100)</f>
        <v>13.343799058084773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55777.0</v>
      </c>
      <c r="E23" s="4" t="n">
        <v>52828.0</v>
      </c>
      <c r="F23" s="5" t="n">
        <f si="0" t="shared"/>
        <v>5.5822669796320135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681.0</v>
      </c>
      <c r="E24" s="4" t="n">
        <v>580.0</v>
      </c>
      <c r="F24" s="5" t="n">
        <f si="0" t="shared"/>
        <v>17.413793103448274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4053.0</v>
      </c>
      <c r="E25" s="4" t="n">
        <v>3856.0</v>
      </c>
      <c r="F25" s="5" t="n">
        <f si="0" t="shared"/>
        <v>5.108921161825726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5880.0</v>
      </c>
      <c r="E26" s="4" t="n">
        <v>5158.0</v>
      </c>
      <c r="F26" s="5" t="n">
        <f si="0" t="shared"/>
        <v>13.997673516867001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1924.0</v>
      </c>
      <c r="E27" s="4" t="n">
        <v>2058.0</v>
      </c>
      <c r="F27" s="5" t="n">
        <f si="0" t="shared"/>
        <v>-6.511175898931001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2037.0</v>
      </c>
      <c r="E28" s="4" t="n">
        <v>1876.0</v>
      </c>
      <c r="F28" s="5" t="n">
        <f si="0" t="shared"/>
        <v>8.582089552238806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958.0</v>
      </c>
      <c r="E29" s="4" t="n">
        <v>874.0</v>
      </c>
      <c r="F29" s="5" t="n">
        <f si="0" t="shared"/>
        <v>9.610983981693364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909.0</v>
      </c>
      <c r="E30" s="4" t="n">
        <v>912.0</v>
      </c>
      <c r="F30" s="5" t="n">
        <f si="0" t="shared"/>
        <v>-0.3289473684210526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8450.0</v>
      </c>
      <c r="E31" s="4" t="n">
        <v>7532.0</v>
      </c>
      <c r="F31" s="5" t="n">
        <f si="0" t="shared"/>
        <v>12.187997875730218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705.0</v>
      </c>
      <c r="E32" s="4" t="n">
        <v>617.0</v>
      </c>
      <c r="F32" s="5" t="n">
        <f si="0" t="shared"/>
        <v>14.26256077795786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162.0</v>
      </c>
      <c r="E33" s="4" t="n">
        <v>142.0</v>
      </c>
      <c r="F33" s="5" t="n">
        <f si="0" t="shared"/>
        <v>14.084507042253522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905.0</v>
      </c>
      <c r="E34" s="4" t="n">
        <v>755.0</v>
      </c>
      <c r="F34" s="5" t="n">
        <f si="0" t="shared"/>
        <v>19.867549668874172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5790.0</v>
      </c>
      <c r="E35" s="4" t="n">
        <f>E36-E24-E25-E26-E27-E28-E29-E30-E31-E32-E33-E34</f>
        <v>4930.0</v>
      </c>
      <c r="F35" s="5" t="n">
        <f si="0" t="shared"/>
        <v>17.44421906693712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32454.0</v>
      </c>
      <c r="E36" s="4" t="n">
        <v>29290.0</v>
      </c>
      <c r="F36" s="5" t="n">
        <f si="0" t="shared"/>
        <v>10.802321611471493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7413.0</v>
      </c>
      <c r="E37" s="4" t="n">
        <v>7134.0</v>
      </c>
      <c r="F37" s="5" t="n">
        <f si="0" t="shared"/>
        <v>3.9108494533221196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1351.0</v>
      </c>
      <c r="E38" s="4" t="n">
        <v>1286.0</v>
      </c>
      <c r="F38" s="5" t="n">
        <f si="0" t="shared"/>
        <v>5.05443234836703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114.0</v>
      </c>
      <c r="E39" s="4" t="n">
        <f>E40-E37-E38</f>
        <v>106.0</v>
      </c>
      <c r="F39" s="5" t="n">
        <f si="0" t="shared"/>
        <v>7.547169811320755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8878.0</v>
      </c>
      <c r="E40" s="4" t="n">
        <v>8526.0</v>
      </c>
      <c r="F40" s="5" t="n">
        <f si="0" t="shared"/>
        <v>4.128547970912503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307.0</v>
      </c>
      <c r="E41" s="4" t="n">
        <v>316.0</v>
      </c>
      <c r="F41" s="5" t="n">
        <f si="0" t="shared"/>
        <v>-2.848101265822785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426.0</v>
      </c>
      <c r="E42" s="4" t="n">
        <f>E43-E41</f>
        <v>435.0</v>
      </c>
      <c r="F42" s="5" t="n">
        <f si="0" t="shared"/>
        <v>-2.0689655172413794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733.0</v>
      </c>
      <c r="E43" s="4" t="n">
        <v>751.0</v>
      </c>
      <c r="F43" s="5" t="n">
        <f si="0" t="shared"/>
        <v>-2.396804260985353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47.0</v>
      </c>
      <c r="E44" s="4" t="n">
        <v>50.0</v>
      </c>
      <c r="F44" s="5" t="n">
        <f si="0" t="shared"/>
        <v>-6.0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421067.0</v>
      </c>
      <c r="E45" s="4" t="n">
        <v>319965.0</v>
      </c>
      <c r="F45" s="5" t="n">
        <f si="0" t="shared"/>
        <v>31.59783101276702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859007.0</v>
      </c>
      <c r="E46" s="8" t="n">
        <f>E44+E43+E40+E36+E23+E16+E45</f>
        <v>731430.0</v>
      </c>
      <c r="F46" s="5" t="n">
        <f si="0" t="shared"/>
        <v>17.442133902082222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