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<sst xmlns="http://schemas.openxmlformats.org/spreadsheetml/2006/main" count="98" uniqueCount="56">
  <si>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</si>
  <si>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</si>
  <si>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</si>
  <si>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</si>
  <si>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</si>
  <si>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</si>
  <si>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</si>
  <si>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</si>
  <si>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</si>
  <si>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</si>
  <si>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</si>
  <si>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</si>
  <si>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</si>
  <si>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</si>
  <si>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</si>
  <si>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</si>
  <si>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</si>
  <si>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</si>
  <si>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</si>
  <si>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</si>
  <si>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</si>
  <si>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</si>
  <si>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</si>
  <si>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</si>
  <si>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</si>
  <si>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</si>
  <si>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</si>
  <si>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</si>
  <si>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</si>
  <si>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</si>
  <si>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</si>
  <si>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</si>
  <si>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</si>
  <si>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</si>
  <si>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</si>
  <si>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</si>
  <si>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</si>
  <si>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</si>
  <si>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</si>
  <si>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</si>
  <si>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</si>
  <si>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</si>
  <si>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</si>
  <si>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</si>
  <si>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</si>
  <si>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</si>
  <si>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</si>
  <si>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</si>
  <si>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</si>
  <si>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</si>
  <si>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</si>
  <si>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</si>
  <si>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</si>
  <si>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103年12月來臺旅客人次及成長率－按國籍分
Table 1-3 Visitor Arrivals by Nationality,
 December, 2014</t>
  </si>
  <si>
    <t>103年12月
Dec.., 2014</t>
  </si>
  <si>
    <t>102年12月
Dec..,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</si>
</sst>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151268.0</v>
      </c>
      <c r="E3" s="4" t="n">
        <v>144708.0</v>
      </c>
      <c r="F3" s="5" t="n">
        <f>IF(E3=0,"-",(D3-E3)/E3*100)</f>
        <v>4.533266992840755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50748.0</v>
      </c>
      <c r="E4" s="4" t="n">
        <v>44732.0</v>
      </c>
      <c r="F4" s="5" t="n">
        <f ref="F4:F46" si="0" t="shared">IF(E4=0,"-",(D4-E4)/E4*100)</f>
        <v>13.448985066618976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2352.0</v>
      </c>
      <c r="E5" s="4" t="n">
        <v>1982.0</v>
      </c>
      <c r="F5" s="5" t="n">
        <f si="0" t="shared"/>
        <v>18.66801210898083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1134.0</v>
      </c>
      <c r="E6" s="4" t="n">
        <v>997.0</v>
      </c>
      <c r="F6" s="5" t="n">
        <f si="0" t="shared"/>
        <v>13.741223671013039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61828.0</v>
      </c>
      <c r="E7" s="4" t="n">
        <v>56086.0</v>
      </c>
      <c r="F7" s="5" t="n">
        <f si="0" t="shared"/>
        <v>10.237849017580144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57130.0</v>
      </c>
      <c r="E8" s="4" t="n">
        <v>56702.0</v>
      </c>
      <c r="F8" s="5" t="n">
        <f si="0" t="shared"/>
        <v>0.7548234630171775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20354.0</v>
      </c>
      <c r="E9" s="4" t="n">
        <v>18957.0</v>
      </c>
      <c r="F9" s="5" t="n">
        <f si="0" t="shared"/>
        <v>7.369309489898191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12928.0</v>
      </c>
      <c r="E10" s="4" t="n">
        <v>12084.0</v>
      </c>
      <c r="F10" s="5" t="n">
        <f si="0" t="shared"/>
        <v>6.984442237669645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11757.0</v>
      </c>
      <c r="E11" s="4" t="n">
        <v>9415.0</v>
      </c>
      <c r="F11" s="5" t="n">
        <f si="0" t="shared"/>
        <v>24.875199150292087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10746.0</v>
      </c>
      <c r="E12" s="4" t="n">
        <v>9661.0</v>
      </c>
      <c r="F12" s="5" t="n">
        <f si="0" t="shared"/>
        <v>11.230721457406066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1019.0</v>
      </c>
      <c r="E13" s="4" t="n">
        <f>E14-E7-E8-E9-E10-E11-E12</f>
        <v>765.0</v>
      </c>
      <c r="F13" s="5" t="n">
        <f si="0" t="shared"/>
        <v>33.20261437908496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175762.0</v>
      </c>
      <c r="E14" s="4" t="n">
        <v>163670.0</v>
      </c>
      <c r="F14" s="5" t="n">
        <f si="0" t="shared"/>
        <v>7.3880369035253874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666.0</v>
      </c>
      <c r="E15" s="4" t="n">
        <f>E16-E3-E4-E5-E6-E14</f>
        <v>641.0</v>
      </c>
      <c r="F15" s="5" t="n">
        <f si="0" t="shared"/>
        <v>3.9001560062402496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381930.0</v>
      </c>
      <c r="E16" s="4" t="n">
        <v>356730.0</v>
      </c>
      <c r="F16" s="5" t="n">
        <f si="0" t="shared"/>
        <v>7.064166176099571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12588.0</v>
      </c>
      <c r="E17" s="4" t="n">
        <v>12516.0</v>
      </c>
      <c r="F17" s="5" t="n">
        <f si="0" t="shared"/>
        <v>0.5752636625119847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47596.0</v>
      </c>
      <c r="E18" s="4" t="n">
        <v>45712.0</v>
      </c>
      <c r="F18" s="5" t="n">
        <f si="0" t="shared"/>
        <v>4.12145607280364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188.0</v>
      </c>
      <c r="E19" s="4" t="n">
        <v>165.0</v>
      </c>
      <c r="F19" s="5" t="n">
        <f si="0" t="shared"/>
        <v>13.939393939393941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396.0</v>
      </c>
      <c r="E20" s="4" t="n">
        <v>394.0</v>
      </c>
      <c r="F20" s="5" t="n">
        <f si="0" t="shared"/>
        <v>0.5076142131979695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91.0</v>
      </c>
      <c r="E21" s="4" t="n">
        <v>83.0</v>
      </c>
      <c r="F21" s="5" t="n">
        <f si="0" t="shared"/>
        <v>9.63855421686747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478.0</v>
      </c>
      <c r="E22" s="4" t="n">
        <f>E23-E17-E18-E19-E20-E21</f>
        <v>489.0</v>
      </c>
      <c r="F22" s="5" t="n">
        <f>IF(E22=0,"-",(D22-E22)/E22*100)</f>
        <v>-2.2494887525562373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61337.0</v>
      </c>
      <c r="E23" s="4" t="n">
        <v>59359.0</v>
      </c>
      <c r="F23" s="5" t="n">
        <f si="0" t="shared"/>
        <v>3.332266379150592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486.0</v>
      </c>
      <c r="E24" s="4" t="n">
        <v>428.0</v>
      </c>
      <c r="F24" s="5" t="n">
        <f si="0" t="shared"/>
        <v>13.551401869158877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3550.0</v>
      </c>
      <c r="E25" s="4" t="n">
        <v>3443.0</v>
      </c>
      <c r="F25" s="5" t="n">
        <f si="0" t="shared"/>
        <v>3.107754864943363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4504.0</v>
      </c>
      <c r="E26" s="4" t="n">
        <v>4200.0</v>
      </c>
      <c r="F26" s="5" t="n">
        <f si="0" t="shared"/>
        <v>7.238095238095238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1258.0</v>
      </c>
      <c r="E27" s="4" t="n">
        <v>1112.0</v>
      </c>
      <c r="F27" s="5" t="n">
        <f si="0" t="shared"/>
        <v>13.129496402877697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1739.0</v>
      </c>
      <c r="E28" s="4" t="n">
        <v>1740.0</v>
      </c>
      <c r="F28" s="5" t="n">
        <f si="0" t="shared"/>
        <v>-0.05747126436781609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637.0</v>
      </c>
      <c r="E29" s="4" t="n">
        <v>695.0</v>
      </c>
      <c r="F29" s="5" t="n">
        <f si="0" t="shared"/>
        <v>-8.345323741007196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729.0</v>
      </c>
      <c r="E30" s="4" t="n">
        <v>651.0</v>
      </c>
      <c r="F30" s="5" t="n">
        <f si="0" t="shared"/>
        <v>11.981566820276496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8024.0</v>
      </c>
      <c r="E31" s="4" t="n">
        <v>7781.0</v>
      </c>
      <c r="F31" s="5" t="n">
        <f si="0" t="shared"/>
        <v>3.1229919033543245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533.0</v>
      </c>
      <c r="E32" s="4" t="n">
        <v>478.0</v>
      </c>
      <c r="F32" s="5" t="n">
        <f si="0" t="shared"/>
        <v>11.506276150627615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105.0</v>
      </c>
      <c r="E33" s="4" t="n">
        <v>104.0</v>
      </c>
      <c r="F33" s="5" t="n">
        <f si="0" t="shared"/>
        <v>0.9615384615384616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777.0</v>
      </c>
      <c r="E34" s="4" t="n">
        <v>742.0</v>
      </c>
      <c r="F34" s="5" t="n">
        <f si="0" t="shared"/>
        <v>4.716981132075472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5788.0</v>
      </c>
      <c r="E35" s="4" t="n">
        <f>E36-E24-E25-E26-E27-E28-E29-E30-E31-E32-E33-E34</f>
        <v>5619.0</v>
      </c>
      <c r="F35" s="5" t="n">
        <f si="0" t="shared"/>
        <v>3.007652607225485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28130.0</v>
      </c>
      <c r="E36" s="4" t="n">
        <v>26993.0</v>
      </c>
      <c r="F36" s="5" t="n">
        <f si="0" t="shared"/>
        <v>4.212203163783203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11911.0</v>
      </c>
      <c r="E37" s="4" t="n">
        <v>11638.0</v>
      </c>
      <c r="F37" s="5" t="n">
        <f si="0" t="shared"/>
        <v>2.3457638769548033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2123.0</v>
      </c>
      <c r="E38" s="4" t="n">
        <v>1940.0</v>
      </c>
      <c r="F38" s="5" t="n">
        <f si="0" t="shared"/>
        <v>9.43298969072165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124.0</v>
      </c>
      <c r="E39" s="4" t="n">
        <f>E40-E37-E38</f>
        <v>88.0</v>
      </c>
      <c r="F39" s="5" t="n">
        <f si="0" t="shared"/>
        <v>40.909090909090914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14158.0</v>
      </c>
      <c r="E40" s="4" t="n">
        <v>13666.0</v>
      </c>
      <c r="F40" s="5" t="n">
        <f si="0" t="shared"/>
        <v>3.600175618322845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428.0</v>
      </c>
      <c r="E41" s="4" t="n">
        <v>450.0</v>
      </c>
      <c r="F41" s="5" t="n">
        <f si="0" t="shared"/>
        <v>-4.888888888888889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360.0</v>
      </c>
      <c r="E42" s="4" t="n">
        <f>E43-E41</f>
        <v>371.0</v>
      </c>
      <c r="F42" s="5" t="n">
        <f si="0" t="shared"/>
        <v>-2.964959568733154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788.0</v>
      </c>
      <c r="E43" s="4" t="n">
        <v>821.0</v>
      </c>
      <c r="F43" s="5" t="n">
        <f si="0" t="shared"/>
        <v>-4.019488428745433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58.0</v>
      </c>
      <c r="E44" s="4" t="n">
        <v>64.0</v>
      </c>
      <c r="F44" s="5" t="n">
        <f si="0" t="shared"/>
        <v>-9.375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466006.0</v>
      </c>
      <c r="E45" s="4" t="n">
        <v>346695.0</v>
      </c>
      <c r="F45" s="5" t="n">
        <f si="0" t="shared"/>
        <v>34.41382194724469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952407.0</v>
      </c>
      <c r="E46" s="8" t="n">
        <f>E44+E43+E40+E36+E23+E16+E45</f>
        <v>804328.0</v>
      </c>
      <c r="F46" s="5" t="n">
        <f si="0" t="shared"/>
        <v>18.41027541003173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