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<sst xmlns="http://schemas.openxmlformats.org/spreadsheetml/2006/main" count="98" uniqueCount="56">
  <si>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</si>
  <si>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</si>
  <si>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</si>
  <si>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</si>
  <si>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</si>
  <si>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</si>
  <si>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</si>
  <si>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</si>
  <si>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</si>
  <si>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</si>
  <si>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</si>
  <si>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</si>
  <si>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</si>
  <si>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</si>
  <si>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</si>
  <si>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</si>
  <si>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</si>
  <si>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</si>
  <si>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</si>
  <si>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</si>
  <si>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</si>
  <si>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</si>
  <si>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</si>
  <si>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</si>
  <si>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</si>
  <si>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</si>
  <si>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</si>
  <si>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</si>
  <si>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</si>
  <si>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</si>
  <si>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</si>
  <si>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</si>
  <si>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</si>
  <si>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</si>
  <si>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</si>
  <si>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</si>
  <si>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</si>
  <si>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</si>
  <si>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</si>
  <si>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</si>
  <si>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</si>
  <si>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</si>
  <si>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</si>
  <si>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</si>
  <si>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</si>
  <si>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</si>
  <si>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</si>
  <si>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</si>
  <si>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</si>
  <si>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</si>
  <si>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</si>
  <si>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</si>
  <si>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</si>
  <si>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103年9月來臺旅客人次及成長率－按國籍分
Table 1-3 Visitor Arrivals by Nationality,
 September, 2014</t>
  </si>
  <si>
    <t>103年9月
Sep.., 2014</t>
  </si>
  <si>
    <t>102年9月
Sep..,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</si>
</sst>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140587.0</v>
      </c>
      <c r="E3" s="4" t="n">
        <v>122455.0</v>
      </c>
      <c r="F3" s="5" t="n">
        <f>IF(E3=0,"-",(D3-E3)/E3*100)</f>
        <v>14.807071985627374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37870.0</v>
      </c>
      <c r="E4" s="4" t="n">
        <v>30511.0</v>
      </c>
      <c r="F4" s="5" t="n">
        <f ref="F4:F46" si="0" t="shared">IF(E4=0,"-",(D4-E4)/E4*100)</f>
        <v>24.119170135361017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3766.0</v>
      </c>
      <c r="E5" s="4" t="n">
        <v>2394.0</v>
      </c>
      <c r="F5" s="5" t="n">
        <f si="0" t="shared"/>
        <v>57.30994152046783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1378.0</v>
      </c>
      <c r="E6" s="4" t="n">
        <v>1010.0</v>
      </c>
      <c r="F6" s="5" t="n">
        <f si="0" t="shared"/>
        <v>36.43564356435643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38616.0</v>
      </c>
      <c r="E7" s="4" t="n">
        <v>33683.0</v>
      </c>
      <c r="F7" s="5" t="n">
        <f si="0" t="shared"/>
        <v>14.645370067986818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21630.0</v>
      </c>
      <c r="E8" s="4" t="n">
        <v>22468.0</v>
      </c>
      <c r="F8" s="5" t="n">
        <f si="0" t="shared"/>
        <v>-3.7297489763218796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15166.0</v>
      </c>
      <c r="E9" s="4" t="n">
        <v>13457.0</v>
      </c>
      <c r="F9" s="5" t="n">
        <f si="0" t="shared"/>
        <v>12.699710188006241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11043.0</v>
      </c>
      <c r="E10" s="4" t="n">
        <v>7286.0</v>
      </c>
      <c r="F10" s="5" t="n">
        <f si="0" t="shared"/>
        <v>51.564644523744164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7788.0</v>
      </c>
      <c r="E11" s="4" t="n">
        <v>7204.0</v>
      </c>
      <c r="F11" s="5" t="n">
        <f si="0" t="shared"/>
        <v>8.106607440310938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11574.0</v>
      </c>
      <c r="E12" s="4" t="n">
        <v>11690.0</v>
      </c>
      <c r="F12" s="5" t="n">
        <f si="0" t="shared"/>
        <v>-0.992301112061591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881.0</v>
      </c>
      <c r="E13" s="4" t="n">
        <f>E14-E7-E8-E9-E10-E11-E12</f>
        <v>598.0</v>
      </c>
      <c r="F13" s="5" t="n">
        <f si="0" t="shared"/>
        <v>47.324414715719065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106698.0</v>
      </c>
      <c r="E14" s="4" t="n">
        <v>96386.0</v>
      </c>
      <c r="F14" s="5" t="n">
        <f si="0" t="shared"/>
        <v>10.698649181416387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1109.0</v>
      </c>
      <c r="E15" s="4" t="n">
        <f>E16-E3-E4-E5-E6-E14</f>
        <v>1087.0</v>
      </c>
      <c r="F15" s="5" t="n">
        <f si="0" t="shared"/>
        <v>2.02391904323827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291408.0</v>
      </c>
      <c r="E16" s="4" t="n">
        <v>253843.0</v>
      </c>
      <c r="F16" s="5" t="n">
        <f si="0" t="shared"/>
        <v>14.79851719369847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8609.0</v>
      </c>
      <c r="E17" s="4" t="n">
        <v>7747.0</v>
      </c>
      <c r="F17" s="5" t="n">
        <f si="0" t="shared"/>
        <v>11.126887827546147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33313.0</v>
      </c>
      <c r="E18" s="4" t="n">
        <v>30997.0</v>
      </c>
      <c r="F18" s="5" t="n">
        <f si="0" t="shared"/>
        <v>7.471690808787947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425.0</v>
      </c>
      <c r="E19" s="4" t="n">
        <v>184.0</v>
      </c>
      <c r="F19" s="5" t="n">
        <f si="0" t="shared"/>
        <v>130.97826086956522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330.0</v>
      </c>
      <c r="E20" s="4" t="n">
        <v>266.0</v>
      </c>
      <c r="F20" s="5" t="n">
        <f si="0" t="shared"/>
        <v>24.06015037593985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119.0</v>
      </c>
      <c r="E21" s="4" t="n">
        <v>85.0</v>
      </c>
      <c r="F21" s="5" t="n">
        <f si="0" t="shared"/>
        <v>40.0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1186.0</v>
      </c>
      <c r="E22" s="4" t="n">
        <f>E23-E17-E18-E19-E20-E21</f>
        <v>1047.0</v>
      </c>
      <c r="F22" s="5" t="n">
        <f>IF(E22=0,"-",(D22-E22)/E22*100)</f>
        <v>13.276026743075453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43982.0</v>
      </c>
      <c r="E23" s="4" t="n">
        <v>40326.0</v>
      </c>
      <c r="F23" s="5" t="n">
        <f si="0" t="shared"/>
        <v>9.066111193770768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481.0</v>
      </c>
      <c r="E24" s="4" t="n">
        <v>547.0</v>
      </c>
      <c r="F24" s="5" t="n">
        <f si="0" t="shared"/>
        <v>-12.065813528336381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3387.0</v>
      </c>
      <c r="E25" s="4" t="n">
        <v>3125.0</v>
      </c>
      <c r="F25" s="5" t="n">
        <f si="0" t="shared"/>
        <v>8.384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4682.0</v>
      </c>
      <c r="E26" s="4" t="n">
        <v>4231.0</v>
      </c>
      <c r="F26" s="5" t="n">
        <f si="0" t="shared"/>
        <v>10.659418577168518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1411.0</v>
      </c>
      <c r="E27" s="4" t="n">
        <v>1259.0</v>
      </c>
      <c r="F27" s="5" t="n">
        <f si="0" t="shared"/>
        <v>12.073073868149326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1521.0</v>
      </c>
      <c r="E28" s="4" t="n">
        <v>1612.0</v>
      </c>
      <c r="F28" s="5" t="n">
        <f si="0" t="shared"/>
        <v>-5.64516129032258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736.0</v>
      </c>
      <c r="E29" s="4" t="n">
        <v>702.0</v>
      </c>
      <c r="F29" s="5" t="n">
        <f si="0" t="shared"/>
        <v>4.843304843304843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734.0</v>
      </c>
      <c r="E30" s="4" t="n">
        <v>692.0</v>
      </c>
      <c r="F30" s="5" t="n">
        <f si="0" t="shared"/>
        <v>6.069364161849711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7190.0</v>
      </c>
      <c r="E31" s="4" t="n">
        <v>6325.0</v>
      </c>
      <c r="F31" s="5" t="n">
        <f si="0" t="shared"/>
        <v>13.67588932806324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457.0</v>
      </c>
      <c r="E32" s="4" t="n">
        <v>525.0</v>
      </c>
      <c r="F32" s="5" t="n">
        <f si="0" t="shared"/>
        <v>-12.95238095238095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153.0</v>
      </c>
      <c r="E33" s="4" t="n">
        <v>123.0</v>
      </c>
      <c r="F33" s="5" t="n">
        <f si="0" t="shared"/>
        <v>24.390243902439025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767.0</v>
      </c>
      <c r="E34" s="4" t="n">
        <v>763.0</v>
      </c>
      <c r="F34" s="5" t="n">
        <f si="0" t="shared"/>
        <v>0.5242463958060288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4778.0</v>
      </c>
      <c r="E35" s="4" t="n">
        <f>E36-E24-E25-E26-E27-E28-E29-E30-E31-E32-E33-E34</f>
        <v>4625.0</v>
      </c>
      <c r="F35" s="5" t="n">
        <f si="0" t="shared"/>
        <v>3.3081081081081076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26297.0</v>
      </c>
      <c r="E36" s="4" t="n">
        <v>24529.0</v>
      </c>
      <c r="F36" s="5" t="n">
        <f si="0" t="shared"/>
        <v>7.207794855069509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7431.0</v>
      </c>
      <c r="E37" s="4" t="n">
        <v>6728.0</v>
      </c>
      <c r="F37" s="5" t="n">
        <f si="0" t="shared"/>
        <v>10.448870392390013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1245.0</v>
      </c>
      <c r="E38" s="4" t="n">
        <v>1252.0</v>
      </c>
      <c r="F38" s="5" t="n">
        <f si="0" t="shared"/>
        <v>-0.5591054313099041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113.0</v>
      </c>
      <c r="E39" s="4" t="n">
        <f>E40-E37-E38</f>
        <v>168.0</v>
      </c>
      <c r="F39" s="5" t="n">
        <f si="0" t="shared"/>
        <v>-32.73809523809524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8789.0</v>
      </c>
      <c r="E40" s="4" t="n">
        <v>8148.0</v>
      </c>
      <c r="F40" s="5" t="n">
        <f si="0" t="shared"/>
        <v>7.866961217476681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330.0</v>
      </c>
      <c r="E41" s="4" t="n">
        <v>380.0</v>
      </c>
      <c r="F41" s="5" t="n">
        <f si="0" t="shared"/>
        <v>-13.157894736842104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801.0</v>
      </c>
      <c r="E42" s="4" t="n">
        <f>E43-E41</f>
        <v>667.0</v>
      </c>
      <c r="F42" s="5" t="n">
        <f si="0" t="shared"/>
        <v>20.089955022488756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1131.0</v>
      </c>
      <c r="E43" s="4" t="n">
        <v>1047.0</v>
      </c>
      <c r="F43" s="5" t="n">
        <f si="0" t="shared"/>
        <v>8.022922636103152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54.0</v>
      </c>
      <c r="E44" s="4" t="n">
        <v>39.0</v>
      </c>
      <c r="F44" s="5" t="n">
        <f si="0" t="shared"/>
        <v>38.46153846153847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437901.0</v>
      </c>
      <c r="E45" s="4" t="n">
        <v>346140.0</v>
      </c>
      <c r="F45" s="5" t="n">
        <f si="0" t="shared"/>
        <v>26.509793725082336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809562.0</v>
      </c>
      <c r="E46" s="8" t="n">
        <f>E44+E43+E40+E36+E23+E16+E45</f>
        <v>674072.0</v>
      </c>
      <c r="F46" s="5" t="n">
        <f si="0" t="shared"/>
        <v>20.100226682016164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