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<sst xmlns="http://schemas.openxmlformats.org/spreadsheetml/2006/main" count="98" uniqueCount="56">
  <si>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</si>
  <si>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</si>
  <si>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</si>
  <si>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</si>
  <si>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</si>
  <si>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</si>
  <si>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</si>
  <si>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</si>
  <si>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</si>
  <si>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</si>
  <si>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</si>
  <si>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</si>
  <si>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</si>
  <si>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</si>
  <si>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</si>
  <si>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</si>
  <si>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</si>
  <si>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</si>
  <si>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</si>
  <si>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</si>
  <si>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</si>
  <si>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</si>
  <si>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</si>
  <si>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</si>
  <si>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</si>
  <si>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</si>
  <si>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</si>
  <si>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</si>
  <si>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</si>
  <si>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</si>
  <si>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</si>
  <si>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</si>
  <si>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</si>
  <si>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</si>
  <si>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</si>
  <si>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</si>
  <si>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</si>
  <si>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</si>
  <si>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</si>
  <si>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</si>
  <si>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</si>
  <si>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</si>
  <si>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</si>
  <si>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</si>
  <si>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</si>
  <si>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</si>
  <si>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</si>
  <si>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</si>
  <si>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</si>
  <si>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</si>
  <si>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</si>
  <si>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</si>
  <si>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</si>
  <si>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104年11月來臺旅客人次及成長率－按國籍分
Table 1-3 Visitor Arrivals by Nationality,
 November, 2015</t>
  </si>
  <si>
    <t>104年11月
Nov.., 2015</t>
  </si>
  <si>
    <t>103年11月
Nov..,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</si>
</sst>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159407.0</v>
      </c>
      <c r="E3" s="4" t="n">
        <v>152167.0</v>
      </c>
      <c r="F3" s="5" t="n">
        <f>IF(E3=0,"-",(D3-E3)/E3*100)</f>
        <v>4.757930431696755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59548.0</v>
      </c>
      <c r="E4" s="4" t="n">
        <v>48718.0</v>
      </c>
      <c r="F4" s="5" t="n">
        <f ref="F4:F46" si="0" t="shared">IF(E4=0,"-",(D4-E4)/E4*100)</f>
        <v>22.22997660002463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3279.0</v>
      </c>
      <c r="E5" s="4" t="n">
        <v>3073.0</v>
      </c>
      <c r="F5" s="5" t="n">
        <f si="0" t="shared"/>
        <v>6.703547022453628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1554.0</v>
      </c>
      <c r="E6" s="4" t="n">
        <v>1457.0</v>
      </c>
      <c r="F6" s="5" t="n">
        <f si="0" t="shared"/>
        <v>6.6575154426904595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54051.0</v>
      </c>
      <c r="E7" s="4" t="n">
        <v>49087.0</v>
      </c>
      <c r="F7" s="5" t="n">
        <f si="0" t="shared"/>
        <v>10.112657118992809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45414.0</v>
      </c>
      <c r="E8" s="4" t="n">
        <v>42050.0</v>
      </c>
      <c r="F8" s="5" t="n">
        <f si="0" t="shared"/>
        <v>8.0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13708.0</v>
      </c>
      <c r="E9" s="4" t="n">
        <v>13302.0</v>
      </c>
      <c r="F9" s="5" t="n">
        <f si="0" t="shared"/>
        <v>3.052172605623215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11219.0</v>
      </c>
      <c r="E10" s="4" t="n">
        <v>10370.0</v>
      </c>
      <c r="F10" s="5" t="n">
        <f si="0" t="shared"/>
        <v>8.187078109932498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10196.0</v>
      </c>
      <c r="E11" s="4" t="n">
        <v>8388.0</v>
      </c>
      <c r="F11" s="5" t="n">
        <f si="0" t="shared"/>
        <v>21.55460181211254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10726.0</v>
      </c>
      <c r="E12" s="4" t="n">
        <v>9863.0</v>
      </c>
      <c r="F12" s="5" t="n">
        <f si="0" t="shared"/>
        <v>8.749873263712866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895.0</v>
      </c>
      <c r="E13" s="4" t="n">
        <f>E14-E7-E8-E9-E10-E11-E12</f>
        <v>836.0</v>
      </c>
      <c r="F13" s="5" t="n">
        <f si="0" t="shared"/>
        <v>7.057416267942583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146209.0</v>
      </c>
      <c r="E14" s="4" t="n">
        <v>133896.0</v>
      </c>
      <c r="F14" s="5" t="n">
        <f si="0" t="shared"/>
        <v>9.195943120033458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791.0</v>
      </c>
      <c r="E15" s="4" t="n">
        <f>E16-E3-E4-E5-E6-E14</f>
        <v>740.0</v>
      </c>
      <c r="F15" s="5" t="n">
        <f si="0" t="shared"/>
        <v>6.891891891891892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370788.0</v>
      </c>
      <c r="E16" s="4" t="n">
        <v>340051.0</v>
      </c>
      <c r="F16" s="5" t="n">
        <f si="0" t="shared"/>
        <v>9.038938276905522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12882.0</v>
      </c>
      <c r="E17" s="4" t="n">
        <v>12048.0</v>
      </c>
      <c r="F17" s="5" t="n">
        <f si="0" t="shared"/>
        <v>6.922310756972111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46342.0</v>
      </c>
      <c r="E18" s="4" t="n">
        <v>42297.0</v>
      </c>
      <c r="F18" s="5" t="n">
        <f si="0" t="shared"/>
        <v>9.563326004208337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279.0</v>
      </c>
      <c r="E19" s="4" t="n">
        <v>311.0</v>
      </c>
      <c r="F19" s="5" t="n">
        <f si="0" t="shared"/>
        <v>-10.289389067524116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326.0</v>
      </c>
      <c r="E20" s="4" t="n">
        <v>327.0</v>
      </c>
      <c r="F20" s="5" t="n">
        <f si="0" t="shared"/>
        <v>-0.3058103975535168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92.0</v>
      </c>
      <c r="E21" s="4" t="n">
        <v>72.0</v>
      </c>
      <c r="F21" s="5" t="n">
        <f si="0" t="shared"/>
        <v>27.77777777777778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1023.0</v>
      </c>
      <c r="E22" s="4" t="n">
        <f>E23-E17-E18-E19-E20-E21</f>
        <v>722.0</v>
      </c>
      <c r="F22" s="5" t="n">
        <f>IF(E22=0,"-",(D22-E22)/E22*100)</f>
        <v>41.689750692520775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60944.0</v>
      </c>
      <c r="E23" s="4" t="n">
        <v>55777.0</v>
      </c>
      <c r="F23" s="5" t="n">
        <f si="0" t="shared"/>
        <v>9.263674991483944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715.0</v>
      </c>
      <c r="E24" s="4" t="n">
        <v>681.0</v>
      </c>
      <c r="F24" s="5" t="n">
        <f si="0" t="shared"/>
        <v>4.992657856093979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4396.0</v>
      </c>
      <c r="E25" s="4" t="n">
        <v>4053.0</v>
      </c>
      <c r="F25" s="5" t="n">
        <f si="0" t="shared"/>
        <v>8.46286701208981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5898.0</v>
      </c>
      <c r="E26" s="4" t="n">
        <v>5880.0</v>
      </c>
      <c r="F26" s="5" t="n">
        <f si="0" t="shared"/>
        <v>0.30612244897959184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1898.0</v>
      </c>
      <c r="E27" s="4" t="n">
        <v>1924.0</v>
      </c>
      <c r="F27" s="5" t="n">
        <f si="0" t="shared"/>
        <v>-1.3513513513513513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2418.0</v>
      </c>
      <c r="E28" s="4" t="n">
        <v>2037.0</v>
      </c>
      <c r="F28" s="5" t="n">
        <f si="0" t="shared"/>
        <v>18.7039764359352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922.0</v>
      </c>
      <c r="E29" s="4" t="n">
        <v>958.0</v>
      </c>
      <c r="F29" s="5" t="n">
        <f si="0" t="shared"/>
        <v>-3.7578288100208765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1074.0</v>
      </c>
      <c r="E30" s="4" t="n">
        <v>909.0</v>
      </c>
      <c r="F30" s="5" t="n">
        <f si="0" t="shared"/>
        <v>18.151815181518153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9003.0</v>
      </c>
      <c r="E31" s="4" t="n">
        <v>8450.0</v>
      </c>
      <c r="F31" s="5" t="n">
        <f si="0" t="shared"/>
        <v>6.544378698224852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710.0</v>
      </c>
      <c r="E32" s="4" t="n">
        <v>705.0</v>
      </c>
      <c r="F32" s="5" t="n">
        <f si="0" t="shared"/>
        <v>0.7092198581560284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142.0</v>
      </c>
      <c r="E33" s="4" t="n">
        <v>162.0</v>
      </c>
      <c r="F33" s="5" t="n">
        <f si="0" t="shared"/>
        <v>-12.345679012345679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912.0</v>
      </c>
      <c r="E34" s="4" t="n">
        <v>905.0</v>
      </c>
      <c r="F34" s="5" t="n">
        <f si="0" t="shared"/>
        <v>0.7734806629834254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5533.0</v>
      </c>
      <c r="E35" s="4" t="n">
        <f>E36-E24-E25-E26-E27-E28-E29-E30-E31-E32-E33-E34</f>
        <v>5790.0</v>
      </c>
      <c r="F35" s="5" t="n">
        <f si="0" t="shared"/>
        <v>-4.438687392055267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33621.0</v>
      </c>
      <c r="E36" s="4" t="n">
        <v>32454.0</v>
      </c>
      <c r="F36" s="5" t="n">
        <f si="0" t="shared"/>
        <v>3.595858753928637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8106.0</v>
      </c>
      <c r="E37" s="4" t="n">
        <v>7413.0</v>
      </c>
      <c r="F37" s="5" t="n">
        <f si="0" t="shared"/>
        <v>9.34844192634561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1464.0</v>
      </c>
      <c r="E38" s="4" t="n">
        <v>1351.0</v>
      </c>
      <c r="F38" s="5" t="n">
        <f si="0" t="shared"/>
        <v>8.36417468541821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111.0</v>
      </c>
      <c r="E39" s="4" t="n">
        <f>E40-E37-E38</f>
        <v>114.0</v>
      </c>
      <c r="F39" s="5" t="n">
        <f si="0" t="shared"/>
        <v>-2.631578947368421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9681.0</v>
      </c>
      <c r="E40" s="4" t="n">
        <v>8878.0</v>
      </c>
      <c r="F40" s="5" t="n">
        <f si="0" t="shared"/>
        <v>9.044829916647894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356.0</v>
      </c>
      <c r="E41" s="4" t="n">
        <v>307.0</v>
      </c>
      <c r="F41" s="5" t="n">
        <f si="0" t="shared"/>
        <v>15.960912052117262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469.0</v>
      </c>
      <c r="E42" s="4" t="n">
        <f>E43-E41</f>
        <v>426.0</v>
      </c>
      <c r="F42" s="5" t="n">
        <f si="0" t="shared"/>
        <v>10.093896713615024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825.0</v>
      </c>
      <c r="E43" s="4" t="n">
        <v>733.0</v>
      </c>
      <c r="F43" s="5" t="n">
        <f si="0" t="shared"/>
        <v>12.551159618008187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58.0</v>
      </c>
      <c r="E44" s="4" t="n">
        <v>47.0</v>
      </c>
      <c r="F44" s="5" t="n">
        <f si="0" t="shared"/>
        <v>23.404255319148938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463566.0</v>
      </c>
      <c r="E45" s="4" t="n">
        <v>421067.0</v>
      </c>
      <c r="F45" s="5" t="n">
        <f si="0" t="shared"/>
        <v>10.093168070639589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939483.0</v>
      </c>
      <c r="E46" s="8" t="n">
        <f>E44+E43+E40+E36+E23+E16+E45</f>
        <v>859007.0</v>
      </c>
      <c r="F46" s="5" t="n">
        <f si="0" t="shared"/>
        <v>9.368491758507206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