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<sst xmlns="http://schemas.openxmlformats.org/spreadsheetml/2006/main" count="98" uniqueCount="56">
  <si>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</si>
  <si>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</si>
  <si>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</si>
  <si>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</si>
  <si>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</si>
  <si>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</si>
  <si>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</si>
  <si>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</si>
  <si>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</si>
  <si>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</si>
  <si>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</si>
  <si>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</si>
  <si>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</si>
  <si>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</si>
  <si>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</si>
  <si>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</si>
  <si>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</si>
  <si>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</si>
  <si>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</si>
  <si>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</si>
  <si>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</si>
  <si>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</si>
  <si>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</si>
  <si>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</si>
  <si>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</si>
  <si>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</si>
  <si>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</si>
  <si>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</si>
  <si>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</si>
  <si>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</si>
  <si>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</si>
  <si>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</si>
  <si>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</si>
  <si>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</si>
  <si>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</si>
  <si>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</si>
  <si>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</si>
  <si>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</si>
  <si>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</si>
  <si>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</si>
  <si>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</si>
  <si>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</si>
  <si>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</si>
  <si>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</si>
  <si>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</si>
  <si>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</si>
  <si>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</si>
  <si>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</si>
  <si>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</si>
  <si>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</si>
  <si>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</si>
  <si>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</si>
  <si>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</si>
  <si>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104年12月來臺旅客人次及成長率－按國籍分
Table 1-3 Visitor Arrivals by Nationality,
 December, 2015</t>
  </si>
  <si>
    <t>104年12月
Dec.., 2015</t>
  </si>
  <si>
    <t>103年12月
Dec..,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</si>
</sst>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169342.0</v>
      </c>
      <c r="E3" s="4" t="n">
        <v>151268.0</v>
      </c>
      <c r="F3" s="5" t="n">
        <f>IF(E3=0,"-",(D3-E3)/E3*100)</f>
        <v>11.948330116085359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69962.0</v>
      </c>
      <c r="E4" s="4" t="n">
        <v>50748.0</v>
      </c>
      <c r="F4" s="5" t="n">
        <f ref="F4:F46" si="0" t="shared">IF(E4=0,"-",(D4-E4)/E4*100)</f>
        <v>37.86159060455584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2694.0</v>
      </c>
      <c r="E5" s="4" t="n">
        <v>2352.0</v>
      </c>
      <c r="F5" s="5" t="n">
        <f si="0" t="shared"/>
        <v>14.540816326530612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1181.0</v>
      </c>
      <c r="E6" s="4" t="n">
        <v>1134.0</v>
      </c>
      <c r="F6" s="5" t="n">
        <f si="0" t="shared"/>
        <v>4.144620811287478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64591.0</v>
      </c>
      <c r="E7" s="4" t="n">
        <v>61828.0</v>
      </c>
      <c r="F7" s="5" t="n">
        <f si="0" t="shared"/>
        <v>4.4688490651484765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63114.0</v>
      </c>
      <c r="E8" s="4" t="n">
        <v>57130.0</v>
      </c>
      <c r="F8" s="5" t="n">
        <f si="0" t="shared"/>
        <v>10.47435673026431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18226.0</v>
      </c>
      <c r="E9" s="4" t="n">
        <v>20354.0</v>
      </c>
      <c r="F9" s="5" t="n">
        <f si="0" t="shared"/>
        <v>-10.454947430480495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14561.0</v>
      </c>
      <c r="E10" s="4" t="n">
        <v>12928.0</v>
      </c>
      <c r="F10" s="5" t="n">
        <f si="0" t="shared"/>
        <v>12.631497524752474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16250.0</v>
      </c>
      <c r="E11" s="4" t="n">
        <v>11757.0</v>
      </c>
      <c r="F11" s="5" t="n">
        <f si="0" t="shared"/>
        <v>38.21553117291826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12033.0</v>
      </c>
      <c r="E12" s="4" t="n">
        <v>10746.0</v>
      </c>
      <c r="F12" s="5" t="n">
        <f si="0" t="shared"/>
        <v>11.976549413735343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1085.0</v>
      </c>
      <c r="E13" s="4" t="n">
        <f>E14-E7-E8-E9-E10-E11-E12</f>
        <v>1019.0</v>
      </c>
      <c r="F13" s="5" t="n">
        <f si="0" t="shared"/>
        <v>6.47693817468106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189860.0</v>
      </c>
      <c r="E14" s="4" t="n">
        <v>175762.0</v>
      </c>
      <c r="F14" s="5" t="n">
        <f si="0" t="shared"/>
        <v>8.021073952276375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635.0</v>
      </c>
      <c r="E15" s="4" t="n">
        <f>E16-E3-E4-E5-E6-E14</f>
        <v>666.0</v>
      </c>
      <c r="F15" s="5" t="n">
        <f si="0" t="shared"/>
        <v>-4.654654654654655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433674.0</v>
      </c>
      <c r="E16" s="4" t="n">
        <v>381930.0</v>
      </c>
      <c r="F16" s="5" t="n">
        <f si="0" t="shared"/>
        <v>13.548032361951142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14361.0</v>
      </c>
      <c r="E17" s="4" t="n">
        <v>12588.0</v>
      </c>
      <c r="F17" s="5" t="n">
        <f si="0" t="shared"/>
        <v>14.084842707340325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52146.0</v>
      </c>
      <c r="E18" s="4" t="n">
        <v>47596.0</v>
      </c>
      <c r="F18" s="5" t="n">
        <f si="0" t="shared"/>
        <v>9.55962685939995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224.0</v>
      </c>
      <c r="E19" s="4" t="n">
        <v>188.0</v>
      </c>
      <c r="F19" s="5" t="n">
        <f si="0" t="shared"/>
        <v>19.148936170212767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355.0</v>
      </c>
      <c r="E20" s="4" t="n">
        <v>396.0</v>
      </c>
      <c r="F20" s="5" t="n">
        <f si="0" t="shared"/>
        <v>-10.353535353535353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133.0</v>
      </c>
      <c r="E21" s="4" t="n">
        <v>91.0</v>
      </c>
      <c r="F21" s="5" t="n">
        <f si="0" t="shared"/>
        <v>46.15384615384615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588.0</v>
      </c>
      <c r="E22" s="4" t="n">
        <f>E23-E17-E18-E19-E20-E21</f>
        <v>478.0</v>
      </c>
      <c r="F22" s="5" t="n">
        <f>IF(E22=0,"-",(D22-E22)/E22*100)</f>
        <v>23.01255230125523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67807.0</v>
      </c>
      <c r="E23" s="4" t="n">
        <v>61337.0</v>
      </c>
      <c r="F23" s="5" t="n">
        <f si="0" t="shared"/>
        <v>10.548282439636761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532.0</v>
      </c>
      <c r="E24" s="4" t="n">
        <v>486.0</v>
      </c>
      <c r="F24" s="5" t="n">
        <f si="0" t="shared"/>
        <v>9.465020576131687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3826.0</v>
      </c>
      <c r="E25" s="4" t="n">
        <v>3550.0</v>
      </c>
      <c r="F25" s="5" t="n">
        <f si="0" t="shared"/>
        <v>7.774647887323943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4914.0</v>
      </c>
      <c r="E26" s="4" t="n">
        <v>4504.0</v>
      </c>
      <c r="F26" s="5" t="n">
        <f si="0" t="shared"/>
        <v>9.103019538188278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1360.0</v>
      </c>
      <c r="E27" s="4" t="n">
        <v>1258.0</v>
      </c>
      <c r="F27" s="5" t="n">
        <f si="0" t="shared"/>
        <v>8.108108108108109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1844.0</v>
      </c>
      <c r="E28" s="4" t="n">
        <v>1739.0</v>
      </c>
      <c r="F28" s="5" t="n">
        <f si="0" t="shared"/>
        <v>6.037952846463485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853.0</v>
      </c>
      <c r="E29" s="4" t="n">
        <v>637.0</v>
      </c>
      <c r="F29" s="5" t="n">
        <f si="0" t="shared"/>
        <v>33.90894819466248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762.0</v>
      </c>
      <c r="E30" s="4" t="n">
        <v>729.0</v>
      </c>
      <c r="F30" s="5" t="n">
        <f si="0" t="shared"/>
        <v>4.526748971193416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8860.0</v>
      </c>
      <c r="E31" s="4" t="n">
        <v>8024.0</v>
      </c>
      <c r="F31" s="5" t="n">
        <f si="0" t="shared"/>
        <v>10.418743768693918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553.0</v>
      </c>
      <c r="E32" s="4" t="n">
        <v>533.0</v>
      </c>
      <c r="F32" s="5" t="n">
        <f si="0" t="shared"/>
        <v>3.75234521575985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130.0</v>
      </c>
      <c r="E33" s="4" t="n">
        <v>105.0</v>
      </c>
      <c r="F33" s="5" t="n">
        <f si="0" t="shared"/>
        <v>23.809523809523807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826.0</v>
      </c>
      <c r="E34" s="4" t="n">
        <v>777.0</v>
      </c>
      <c r="F34" s="5" t="n">
        <f si="0" t="shared"/>
        <v>6.306306306306306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6433.0</v>
      </c>
      <c r="E35" s="4" t="n">
        <f>E36-E24-E25-E26-E27-E28-E29-E30-E31-E32-E33-E34</f>
        <v>5788.0</v>
      </c>
      <c r="F35" s="5" t="n">
        <f si="0" t="shared"/>
        <v>11.143745680718729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30893.0</v>
      </c>
      <c r="E36" s="4" t="n">
        <v>28130.0</v>
      </c>
      <c r="F36" s="5" t="n">
        <f si="0" t="shared"/>
        <v>9.822253821542837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12298.0</v>
      </c>
      <c r="E37" s="4" t="n">
        <v>11911.0</v>
      </c>
      <c r="F37" s="5" t="n">
        <f si="0" t="shared"/>
        <v>3.2490974729241873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2262.0</v>
      </c>
      <c r="E38" s="4" t="n">
        <v>2123.0</v>
      </c>
      <c r="F38" s="5" t="n">
        <f si="0" t="shared"/>
        <v>6.547338671691004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147.0</v>
      </c>
      <c r="E39" s="4" t="n">
        <f>E40-E37-E38</f>
        <v>124.0</v>
      </c>
      <c r="F39" s="5" t="n">
        <f si="0" t="shared"/>
        <v>18.548387096774192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14707.0</v>
      </c>
      <c r="E40" s="4" t="n">
        <v>14158.0</v>
      </c>
      <c r="F40" s="5" t="n">
        <f si="0" t="shared"/>
        <v>3.877666337053256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549.0</v>
      </c>
      <c r="E41" s="4" t="n">
        <v>428.0</v>
      </c>
      <c r="F41" s="5" t="n">
        <f si="0" t="shared"/>
        <v>28.27102803738318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337.0</v>
      </c>
      <c r="E42" s="4" t="n">
        <f>E43-E41</f>
        <v>360.0</v>
      </c>
      <c r="F42" s="5" t="n">
        <f si="0" t="shared"/>
        <v>-6.388888888888888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886.0</v>
      </c>
      <c r="E43" s="4" t="n">
        <v>788.0</v>
      </c>
      <c r="F43" s="5" t="n">
        <f si="0" t="shared"/>
        <v>12.436548223350254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39.0</v>
      </c>
      <c r="E44" s="4" t="n">
        <v>58.0</v>
      </c>
      <c r="F44" s="5" t="n">
        <f si="0" t="shared"/>
        <v>-32.758620689655174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474891.0</v>
      </c>
      <c r="E45" s="4" t="n">
        <v>466006.0</v>
      </c>
      <c r="F45" s="5" t="n">
        <f si="0" t="shared"/>
        <v>1.9066278116590774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1022897.0</v>
      </c>
      <c r="E46" s="8" t="n">
        <f>E44+E43+E40+E36+E23+E16+E45</f>
        <v>952407.0</v>
      </c>
      <c r="F46" s="5" t="n">
        <f si="0" t="shared"/>
        <v>7.4012475758788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