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<sst xmlns="http://schemas.openxmlformats.org/spreadsheetml/2006/main" count="98" uniqueCount="56">
  <si>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</si>
  <si>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</si>
  <si>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</si>
  <si>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</si>
  <si>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</si>
  <si>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</si>
  <si>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</si>
  <si>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</si>
  <si>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</si>
  <si>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</si>
  <si>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</si>
  <si>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</si>
  <si>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</si>
  <si>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</si>
  <si>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</si>
  <si>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</si>
  <si>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</si>
  <si>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</si>
  <si>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</si>
  <si>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</si>
  <si>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</si>
  <si>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</si>
  <si>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</si>
  <si>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</si>
  <si>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</si>
  <si>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</si>
  <si>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</si>
  <si>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</si>
  <si>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</si>
  <si>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</si>
  <si>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</si>
  <si>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</si>
  <si>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</si>
  <si>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</si>
  <si>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</si>
  <si>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</si>
  <si>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</si>
  <si>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</si>
  <si>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</si>
  <si>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</si>
  <si>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</si>
  <si>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</si>
  <si>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</si>
  <si>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</si>
  <si>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</si>
  <si>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</si>
  <si>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</si>
  <si>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</si>
  <si>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</si>
  <si>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</si>
  <si>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</si>
  <si>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</si>
  <si>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</si>
  <si>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104年4月來臺旅客人次及成長率－按國籍分
Table 1-3 Visitor Arrivals by Nationality,
 April, 2015</t>
  </si>
  <si>
    <t>104年4月
Apr.., 2015</t>
  </si>
  <si>
    <t>103年4月
Apr..,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</si>
</sst>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111308.0</v>
      </c>
      <c r="E3" s="4" t="n">
        <v>116965.0</v>
      </c>
      <c r="F3" s="5" t="n">
        <f>IF(E3=0,"-",(D3-E3)/E3*100)</f>
        <v>-4.836489548155431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50183.0</v>
      </c>
      <c r="E4" s="4" t="n">
        <v>38331.0</v>
      </c>
      <c r="F4" s="5" t="n">
        <f ref="F4:F46" si="0" t="shared">IF(E4=0,"-",(D4-E4)/E4*100)</f>
        <v>30.920142965223967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3157.0</v>
      </c>
      <c r="E5" s="4" t="n">
        <v>2668.0</v>
      </c>
      <c r="F5" s="5" t="n">
        <f si="0" t="shared"/>
        <v>18.328335832083958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1871.0</v>
      </c>
      <c r="E6" s="4" t="n">
        <v>1546.0</v>
      </c>
      <c r="F6" s="5" t="n">
        <f si="0" t="shared"/>
        <v>21.021992238033636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39143.0</v>
      </c>
      <c r="E7" s="4" t="n">
        <v>41722.0</v>
      </c>
      <c r="F7" s="5" t="n">
        <f si="0" t="shared"/>
        <v>-6.181391112602464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28758.0</v>
      </c>
      <c r="E8" s="4" t="n">
        <v>27483.0</v>
      </c>
      <c r="F8" s="5" t="n">
        <f si="0" t="shared"/>
        <v>4.639231524942692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13731.0</v>
      </c>
      <c r="E9" s="4" t="n">
        <v>13885.0</v>
      </c>
      <c r="F9" s="5" t="n">
        <f si="0" t="shared"/>
        <v>-1.1091105509542671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13929.0</v>
      </c>
      <c r="E10" s="4" t="n">
        <v>13205.0</v>
      </c>
      <c r="F10" s="5" t="n">
        <f si="0" t="shared"/>
        <v>5.482771677394926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13205.0</v>
      </c>
      <c r="E11" s="4" t="n">
        <v>11245.0</v>
      </c>
      <c r="F11" s="5" t="n">
        <f si="0" t="shared"/>
        <v>17.42996887505558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13007.0</v>
      </c>
      <c r="E12" s="4" t="n">
        <v>12457.0</v>
      </c>
      <c r="F12" s="5" t="n">
        <f si="0" t="shared"/>
        <v>4.415188247571646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1231.0</v>
      </c>
      <c r="E13" s="4" t="n">
        <f>E14-E7-E8-E9-E10-E11-E12</f>
        <v>1009.0</v>
      </c>
      <c r="F13" s="5" t="n">
        <f si="0" t="shared"/>
        <v>22.001982160555006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123004.0</v>
      </c>
      <c r="E14" s="4" t="n">
        <v>121006.0</v>
      </c>
      <c r="F14" s="5" t="n">
        <f si="0" t="shared"/>
        <v>1.651157793828405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726.0</v>
      </c>
      <c r="E15" s="4" t="n">
        <f>E16-E3-E4-E5-E6-E14</f>
        <v>539.0</v>
      </c>
      <c r="F15" s="5" t="n">
        <f si="0" t="shared"/>
        <v>34.69387755102041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290249.0</v>
      </c>
      <c r="E16" s="4" t="n">
        <v>281055.0</v>
      </c>
      <c r="F16" s="5" t="n">
        <f si="0" t="shared"/>
        <v>3.27124584156126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11451.0</v>
      </c>
      <c r="E17" s="4" t="n">
        <v>11196.0</v>
      </c>
      <c r="F17" s="5" t="n">
        <f si="0" t="shared"/>
        <v>2.277599142550911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44779.0</v>
      </c>
      <c r="E18" s="4" t="n">
        <v>42987.0</v>
      </c>
      <c r="F18" s="5" t="n">
        <f si="0" t="shared"/>
        <v>4.168702165771047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389.0</v>
      </c>
      <c r="E19" s="4" t="n">
        <v>528.0</v>
      </c>
      <c r="F19" s="5" t="n">
        <f si="0" t="shared"/>
        <v>-26.325757575757574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551.0</v>
      </c>
      <c r="E20" s="4" t="n">
        <v>549.0</v>
      </c>
      <c r="F20" s="5" t="n">
        <f si="0" t="shared"/>
        <v>0.36429872495446264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115.0</v>
      </c>
      <c r="E21" s="4" t="n">
        <v>112.0</v>
      </c>
      <c r="F21" s="5" t="n">
        <f si="0" t="shared"/>
        <v>2.6785714285714284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786.0</v>
      </c>
      <c r="E22" s="4" t="n">
        <f>E23-E17-E18-E19-E20-E21</f>
        <v>906.0</v>
      </c>
      <c r="F22" s="5" t="n">
        <f>IF(E22=0,"-",(D22-E22)/E22*100)</f>
        <v>-13.245033112582782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58071.0</v>
      </c>
      <c r="E23" s="4" t="n">
        <v>56278.0</v>
      </c>
      <c r="F23" s="5" t="n">
        <f si="0" t="shared"/>
        <v>3.185969650662781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802.0</v>
      </c>
      <c r="E24" s="4" t="n">
        <v>606.0</v>
      </c>
      <c r="F24" s="5" t="n">
        <f si="0" t="shared"/>
        <v>32.34323432343234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4915.0</v>
      </c>
      <c r="E25" s="4" t="n">
        <v>4151.0</v>
      </c>
      <c r="F25" s="5" t="n">
        <f si="0" t="shared"/>
        <v>18.405203565405927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5088.0</v>
      </c>
      <c r="E26" s="4" t="n">
        <v>5295.0</v>
      </c>
      <c r="F26" s="5" t="n">
        <f si="0" t="shared"/>
        <v>-3.9093484419263453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1630.0</v>
      </c>
      <c r="E27" s="4" t="n">
        <v>1354.0</v>
      </c>
      <c r="F27" s="5" t="n">
        <f si="0" t="shared"/>
        <v>20.38404726735598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1792.0</v>
      </c>
      <c r="E28" s="4" t="n">
        <v>1869.0</v>
      </c>
      <c r="F28" s="5" t="n">
        <f si="0" t="shared"/>
        <v>-4.119850187265917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1027.0</v>
      </c>
      <c r="E29" s="4" t="n">
        <v>900.0</v>
      </c>
      <c r="F29" s="5" t="n">
        <f si="0" t="shared"/>
        <v>14.11111111111111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862.0</v>
      </c>
      <c r="E30" s="4" t="n">
        <v>843.0</v>
      </c>
      <c r="F30" s="5" t="n">
        <f si="0" t="shared"/>
        <v>2.2538552787663106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10942.0</v>
      </c>
      <c r="E31" s="4" t="n">
        <v>9692.0</v>
      </c>
      <c r="F31" s="5" t="n">
        <f si="0" t="shared"/>
        <v>12.897234832851836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638.0</v>
      </c>
      <c r="E32" s="4" t="n">
        <v>566.0</v>
      </c>
      <c r="F32" s="5" t="n">
        <f si="0" t="shared"/>
        <v>12.7208480565371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158.0</v>
      </c>
      <c r="E33" s="4" t="n">
        <v>114.0</v>
      </c>
      <c r="F33" s="5" t="n">
        <f si="0" t="shared"/>
        <v>38.59649122807017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866.0</v>
      </c>
      <c r="E34" s="4" t="n">
        <v>877.0</v>
      </c>
      <c r="F34" s="5" t="n">
        <f si="0" t="shared"/>
        <v>-1.2542759407069555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5849.0</v>
      </c>
      <c r="E35" s="4" t="n">
        <f>E36-E24-E25-E26-E27-E28-E29-E30-E31-E32-E33-E34</f>
        <v>5684.0</v>
      </c>
      <c r="F35" s="5" t="n">
        <f si="0" t="shared"/>
        <v>2.902885292047854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34569.0</v>
      </c>
      <c r="E36" s="4" t="n">
        <v>31951.0</v>
      </c>
      <c r="F36" s="5" t="n">
        <f si="0" t="shared"/>
        <v>8.193796751275391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10441.0</v>
      </c>
      <c r="E37" s="4" t="n">
        <v>10764.0</v>
      </c>
      <c r="F37" s="5" t="n">
        <f si="0" t="shared"/>
        <v>-3.0007432181345224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1599.0</v>
      </c>
      <c r="E38" s="4" t="n">
        <v>1672.0</v>
      </c>
      <c r="F38" s="5" t="n">
        <f si="0" t="shared"/>
        <v>-4.366028708133971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140.0</v>
      </c>
      <c r="E39" s="4" t="n">
        <f>E40-E37-E38</f>
        <v>115.0</v>
      </c>
      <c r="F39" s="5" t="n">
        <f si="0" t="shared"/>
        <v>21.73913043478261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12180.0</v>
      </c>
      <c r="E40" s="4" t="n">
        <v>12551.0</v>
      </c>
      <c r="F40" s="5" t="n">
        <f si="0" t="shared"/>
        <v>-2.9559397657557165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467.0</v>
      </c>
      <c r="E41" s="4" t="n">
        <v>354.0</v>
      </c>
      <c r="F41" s="5" t="n">
        <f si="0" t="shared"/>
        <v>31.92090395480226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562.0</v>
      </c>
      <c r="E42" s="4" t="n">
        <f>E43-E41</f>
        <v>647.0</v>
      </c>
      <c r="F42" s="5" t="n">
        <f si="0" t="shared"/>
        <v>-13.137557959814528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1029.0</v>
      </c>
      <c r="E43" s="4" t="n">
        <v>1001.0</v>
      </c>
      <c r="F43" s="5" t="n">
        <f si="0" t="shared"/>
        <v>2.797202797202797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63.0</v>
      </c>
      <c r="E44" s="4" t="n">
        <v>43.0</v>
      </c>
      <c r="F44" s="5" t="n">
        <f si="0" t="shared"/>
        <v>46.51162790697674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491850.0</v>
      </c>
      <c r="E45" s="4" t="n">
        <v>508996.0</v>
      </c>
      <c r="F45" s="5" t="n">
        <f si="0" t="shared"/>
        <v>-3.368592287562181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888011.0</v>
      </c>
      <c r="E46" s="8" t="n">
        <f>E44+E43+E40+E36+E23+E16+E45</f>
        <v>891875.0</v>
      </c>
      <c r="F46" s="5" t="n">
        <f si="0" t="shared"/>
        <v>-0.43324456902592856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