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<sst xmlns="http://schemas.openxmlformats.org/spreadsheetml/2006/main" count="98" uniqueCount="56">
  <si>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</si>
  <si>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</si>
  <si>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</si>
  <si>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</si>
  <si>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</si>
  <si>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</si>
  <si>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</si>
  <si>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</si>
  <si>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</si>
  <si>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</si>
  <si>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</si>
  <si>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</si>
  <si>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</si>
  <si>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</si>
  <si>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</si>
  <si>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</si>
  <si>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</si>
  <si>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</si>
  <si>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</si>
  <si>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</si>
  <si>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</si>
  <si>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</si>
  <si>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</si>
  <si>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</si>
  <si>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</si>
  <si>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</si>
  <si>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</si>
  <si>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</si>
  <si>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</si>
  <si>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</si>
  <si>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</si>
  <si>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</si>
  <si>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</si>
  <si>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</si>
  <si>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</si>
  <si>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</si>
  <si>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</si>
  <si>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</si>
  <si>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</si>
  <si>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</si>
  <si>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</si>
  <si>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</si>
  <si>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</si>
  <si>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</si>
  <si>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</si>
  <si>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</si>
  <si>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</si>
  <si>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</si>
  <si>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</si>
  <si>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</si>
  <si>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</si>
  <si>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</si>
  <si>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</si>
  <si>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104年5月來臺旅客人次及成長率－按國籍分
Table 1-3 Visitor Arrivals by Nationality,
 May, 2015</t>
  </si>
  <si>
    <t>104年5月
May.., 2015</t>
  </si>
  <si>
    <t>103年5月
May..,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</si>
</sst>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124546.0</v>
      </c>
      <c r="E3" s="4" t="n">
        <v>133755.0</v>
      </c>
      <c r="F3" s="5" t="n">
        <f>IF(E3=0,"-",(D3-E3)/E3*100)</f>
        <v>-6.884976262569624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54932.0</v>
      </c>
      <c r="E4" s="4" t="n">
        <v>38970.0</v>
      </c>
      <c r="F4" s="5" t="n">
        <f ref="F4:F46" si="0" t="shared">IF(E4=0,"-",(D4-E4)/E4*100)</f>
        <v>40.95971259943546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3445.0</v>
      </c>
      <c r="E5" s="4" t="n">
        <v>2876.0</v>
      </c>
      <c r="F5" s="5" t="n">
        <f si="0" t="shared"/>
        <v>19.78442280945758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1400.0</v>
      </c>
      <c r="E6" s="4" t="n">
        <v>1309.0</v>
      </c>
      <c r="F6" s="5" t="n">
        <f si="0" t="shared"/>
        <v>6.951871657754011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33161.0</v>
      </c>
      <c r="E7" s="4" t="n">
        <v>38705.0</v>
      </c>
      <c r="F7" s="5" t="n">
        <f si="0" t="shared"/>
        <v>-14.323730784136416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27421.0</v>
      </c>
      <c r="E8" s="4" t="n">
        <v>27989.0</v>
      </c>
      <c r="F8" s="5" t="n">
        <f si="0" t="shared"/>
        <v>-2.0293686805530746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12406.0</v>
      </c>
      <c r="E9" s="4" t="n">
        <v>14796.0</v>
      </c>
      <c r="F9" s="5" t="n">
        <f si="0" t="shared"/>
        <v>-16.15301432819681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13051.0</v>
      </c>
      <c r="E10" s="4" t="n">
        <v>13775.0</v>
      </c>
      <c r="F10" s="5" t="n">
        <f si="0" t="shared"/>
        <v>-5.255898366606171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9594.0</v>
      </c>
      <c r="E11" s="4" t="n">
        <v>8538.0</v>
      </c>
      <c r="F11" s="5" t="n">
        <f si="0" t="shared"/>
        <v>12.368236120871398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11910.0</v>
      </c>
      <c r="E12" s="4" t="n">
        <v>10976.0</v>
      </c>
      <c r="F12" s="5" t="n">
        <f si="0" t="shared"/>
        <v>8.509475218658892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915.0</v>
      </c>
      <c r="E13" s="4" t="n">
        <f>E14-E7-E8-E9-E10-E11-E12</f>
        <v>716.0</v>
      </c>
      <c r="F13" s="5" t="n">
        <f si="0" t="shared"/>
        <v>27.79329608938548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108458.0</v>
      </c>
      <c r="E14" s="4" t="n">
        <v>115495.0</v>
      </c>
      <c r="F14" s="5" t="n">
        <f si="0" t="shared"/>
        <v>-6.0929044547383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754.0</v>
      </c>
      <c r="E15" s="4" t="n">
        <f>E16-E3-E4-E5-E6-E14</f>
        <v>573.0</v>
      </c>
      <c r="F15" s="5" t="n">
        <f si="0" t="shared"/>
        <v>31.588132635253054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293535.0</v>
      </c>
      <c r="E16" s="4" t="n">
        <v>292978.0</v>
      </c>
      <c r="F16" s="5" t="n">
        <f si="0" t="shared"/>
        <v>0.19011666404986038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9776.0</v>
      </c>
      <c r="E17" s="4" t="n">
        <v>10170.0</v>
      </c>
      <c r="F17" s="5" t="n">
        <f si="0" t="shared"/>
        <v>-3.8741396263520156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40662.0</v>
      </c>
      <c r="E18" s="4" t="n">
        <v>39719.0</v>
      </c>
      <c r="F18" s="5" t="n">
        <f si="0" t="shared"/>
        <v>2.3741786046980033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259.0</v>
      </c>
      <c r="E19" s="4" t="n">
        <v>220.0</v>
      </c>
      <c r="F19" s="5" t="n">
        <f si="0" t="shared"/>
        <v>17.727272727272727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294.0</v>
      </c>
      <c r="E20" s="4" t="n">
        <v>348.0</v>
      </c>
      <c r="F20" s="5" t="n">
        <f si="0" t="shared"/>
        <v>-15.517241379310345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97.0</v>
      </c>
      <c r="E21" s="4" t="n">
        <v>74.0</v>
      </c>
      <c r="F21" s="5" t="n">
        <f si="0" t="shared"/>
        <v>31.08108108108108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822.0</v>
      </c>
      <c r="E22" s="4" t="n">
        <f>E23-E17-E18-E19-E20-E21</f>
        <v>595.0</v>
      </c>
      <c r="F22" s="5" t="n">
        <f>IF(E22=0,"-",(D22-E22)/E22*100)</f>
        <v>38.15126050420168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51910.0</v>
      </c>
      <c r="E23" s="4" t="n">
        <v>51126.0</v>
      </c>
      <c r="F23" s="5" t="n">
        <f si="0" t="shared"/>
        <v>1.533466338066737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458.0</v>
      </c>
      <c r="E24" s="4" t="n">
        <v>452.0</v>
      </c>
      <c r="F24" s="5" t="n">
        <f si="0" t="shared"/>
        <v>1.3274336283185841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3547.0</v>
      </c>
      <c r="E25" s="4" t="n">
        <v>3410.0</v>
      </c>
      <c r="F25" s="5" t="n">
        <f si="0" t="shared"/>
        <v>4.0175953079178885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4323.0</v>
      </c>
      <c r="E26" s="4" t="n">
        <v>4183.0</v>
      </c>
      <c r="F26" s="5" t="n">
        <f si="0" t="shared"/>
        <v>3.3468802295003584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1527.0</v>
      </c>
      <c r="E27" s="4" t="n">
        <v>1491.0</v>
      </c>
      <c r="F27" s="5" t="n">
        <f si="0" t="shared"/>
        <v>2.414486921529175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1384.0</v>
      </c>
      <c r="E28" s="4" t="n">
        <v>1522.0</v>
      </c>
      <c r="F28" s="5" t="n">
        <f si="0" t="shared"/>
        <v>-9.067017082785808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695.0</v>
      </c>
      <c r="E29" s="4" t="n">
        <v>685.0</v>
      </c>
      <c r="F29" s="5" t="n">
        <f si="0" t="shared"/>
        <v>1.4598540145985401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740.0</v>
      </c>
      <c r="E30" s="4" t="n">
        <v>708.0</v>
      </c>
      <c r="F30" s="5" t="n">
        <f si="0" t="shared"/>
        <v>4.519774011299435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7395.0</v>
      </c>
      <c r="E31" s="4" t="n">
        <v>7692.0</v>
      </c>
      <c r="F31" s="5" t="n">
        <f si="0" t="shared"/>
        <v>-3.8611544461778475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509.0</v>
      </c>
      <c r="E32" s="4" t="n">
        <v>566.0</v>
      </c>
      <c r="F32" s="5" t="n">
        <f si="0" t="shared"/>
        <v>-10.070671378091872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106.0</v>
      </c>
      <c r="E33" s="4" t="n">
        <v>128.0</v>
      </c>
      <c r="F33" s="5" t="n">
        <f si="0" t="shared"/>
        <v>-17.1875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668.0</v>
      </c>
      <c r="E34" s="4" t="n">
        <v>733.0</v>
      </c>
      <c r="F34" s="5" t="n">
        <f si="0" t="shared"/>
        <v>-8.867667121418826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5084.0</v>
      </c>
      <c r="E35" s="4" t="n">
        <f>E36-E24-E25-E26-E27-E28-E29-E30-E31-E32-E33-E34</f>
        <v>4723.0</v>
      </c>
      <c r="F35" s="5" t="n">
        <f si="0" t="shared"/>
        <v>7.6434469616769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26436.0</v>
      </c>
      <c r="E36" s="4" t="n">
        <v>26293.0</v>
      </c>
      <c r="F36" s="5" t="n">
        <f si="0" t="shared"/>
        <v>0.5438709922793139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6159.0</v>
      </c>
      <c r="E37" s="4" t="n">
        <v>6513.0</v>
      </c>
      <c r="F37" s="5" t="n">
        <f si="0" t="shared"/>
        <v>-5.435283279594657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1178.0</v>
      </c>
      <c r="E38" s="4" t="n">
        <v>1327.0</v>
      </c>
      <c r="F38" s="5" t="n">
        <f si="0" t="shared"/>
        <v>-11.228334589299171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98.0</v>
      </c>
      <c r="E39" s="4" t="n">
        <f>E40-E37-E38</f>
        <v>102.0</v>
      </c>
      <c r="F39" s="5" t="n">
        <f si="0" t="shared"/>
        <v>-3.9215686274509802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7435.0</v>
      </c>
      <c r="E40" s="4" t="n">
        <v>7942.0</v>
      </c>
      <c r="F40" s="5" t="n">
        <f si="0" t="shared"/>
        <v>-6.383782422563586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316.0</v>
      </c>
      <c r="E41" s="4" t="n">
        <v>275.0</v>
      </c>
      <c r="F41" s="5" t="n">
        <f si="0" t="shared"/>
        <v>14.909090909090908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524.0</v>
      </c>
      <c r="E42" s="4" t="n">
        <f>E43-E41</f>
        <v>428.0</v>
      </c>
      <c r="F42" s="5" t="n">
        <f si="0" t="shared"/>
        <v>22.429906542056074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840.0</v>
      </c>
      <c r="E43" s="4" t="n">
        <v>703.0</v>
      </c>
      <c r="F43" s="5" t="n">
        <f si="0" t="shared"/>
        <v>19.487908961593174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56.0</v>
      </c>
      <c r="E44" s="4" t="n">
        <v>46.0</v>
      </c>
      <c r="F44" s="5" t="n">
        <f si="0" t="shared"/>
        <v>21.73913043478261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486168.0</v>
      </c>
      <c r="E45" s="4" t="n">
        <v>438647.0</v>
      </c>
      <c r="F45" s="5" t="n">
        <f si="0" t="shared"/>
        <v>10.833540409486444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866380.0</v>
      </c>
      <c r="E46" s="8" t="n">
        <f>E44+E43+E40+E36+E23+E16+E45</f>
        <v>817735.0</v>
      </c>
      <c r="F46" s="5" t="n">
        <f si="0" t="shared"/>
        <v>5.948748677750127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