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<sst xmlns="http://schemas.openxmlformats.org/spreadsheetml/2006/main" count="98" uniqueCount="56">
  <si>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</si>
  <si>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</si>
  <si>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</si>
  <si>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</si>
  <si>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</si>
  <si>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</si>
  <si>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</si>
  <si>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</si>
  <si>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</si>
  <si>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</si>
  <si>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</si>
  <si>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</si>
  <si>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</si>
  <si>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</si>
  <si>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</si>
  <si>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</si>
  <si>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</si>
  <si>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</si>
  <si>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</si>
  <si>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</si>
  <si>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</si>
  <si>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</si>
  <si>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</si>
  <si>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</si>
  <si>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</si>
  <si>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</si>
  <si>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</si>
  <si>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</si>
  <si>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</si>
  <si>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</si>
  <si>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</si>
  <si>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</si>
  <si>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</si>
  <si>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</si>
  <si>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</si>
  <si>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</si>
  <si>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</si>
  <si>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</si>
  <si>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</si>
  <si>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</si>
  <si>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</si>
  <si>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</si>
  <si>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</si>
  <si>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</si>
  <si>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</si>
  <si>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</si>
  <si>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</si>
  <si>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</si>
  <si>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</si>
  <si>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</si>
  <si>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</si>
  <si>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</si>
  <si>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</si>
  <si>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105年1月來臺旅客人次及成長率－按國籍分
Table 1-3 Visitor Arrivals by Nationality,
 January, 2016</t>
  </si>
  <si>
    <t>105年1月
Jan.., 2016</t>
  </si>
  <si>
    <t>104年1月
Jan..,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</si>
</sst>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143090.0</v>
      </c>
      <c r="E3" s="4" t="n">
        <v>122063.0</v>
      </c>
      <c r="F3" s="5" t="n">
        <f>IF(E3=0,"-",(D3-E3)/E3*100)</f>
        <v>17.226350327290003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85991.0</v>
      </c>
      <c r="E4" s="4" t="n">
        <v>75534.0</v>
      </c>
      <c r="F4" s="5" t="n">
        <f ref="F4:F46" si="0" t="shared">IF(E4=0,"-",(D4-E4)/E4*100)</f>
        <v>13.844096698175656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2697.0</v>
      </c>
      <c r="E5" s="4" t="n">
        <v>2236.0</v>
      </c>
      <c r="F5" s="5" t="n">
        <f si="0" t="shared"/>
        <v>20.617173524150267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1324.0</v>
      </c>
      <c r="E6" s="4" t="n">
        <v>1167.0</v>
      </c>
      <c r="F6" s="5" t="n">
        <f si="0" t="shared"/>
        <v>13.453299057412169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24452.0</v>
      </c>
      <c r="E7" s="4" t="n">
        <v>23924.0</v>
      </c>
      <c r="F7" s="5" t="n">
        <f si="0" t="shared"/>
        <v>2.2069887978598897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22089.0</v>
      </c>
      <c r="E8" s="4" t="n">
        <v>21494.0</v>
      </c>
      <c r="F8" s="5" t="n">
        <f si="0" t="shared"/>
        <v>2.7682143854098817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14378.0</v>
      </c>
      <c r="E9" s="4" t="n">
        <v>13181.0</v>
      </c>
      <c r="F9" s="5" t="n">
        <f si="0" t="shared"/>
        <v>9.081253319171536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12415.0</v>
      </c>
      <c r="E10" s="4" t="n">
        <v>11132.0</v>
      </c>
      <c r="F10" s="5" t="n">
        <f si="0" t="shared"/>
        <v>11.525332375134747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8818.0</v>
      </c>
      <c r="E11" s="4" t="n">
        <v>7221.0</v>
      </c>
      <c r="F11" s="5" t="n">
        <f si="0" t="shared"/>
        <v>22.116050408530675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9303.0</v>
      </c>
      <c r="E12" s="4" t="n">
        <v>8842.0</v>
      </c>
      <c r="F12" s="5" t="n">
        <f si="0" t="shared"/>
        <v>5.213752544673151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691.0</v>
      </c>
      <c r="E13" s="4" t="n">
        <f>E14-E7-E8-E9-E10-E11-E12</f>
        <v>574.0</v>
      </c>
      <c r="F13" s="5" t="n">
        <f si="0" t="shared"/>
        <v>20.38327526132404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92146.0</v>
      </c>
      <c r="E14" s="4" t="n">
        <v>86368.0</v>
      </c>
      <c r="F14" s="5" t="n">
        <f si="0" t="shared"/>
        <v>6.689977769544275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701.0</v>
      </c>
      <c r="E15" s="4" t="n">
        <f>E16-E3-E4-E5-E6-E14</f>
        <v>605.0</v>
      </c>
      <c r="F15" s="5" t="n">
        <f si="0" t="shared"/>
        <v>15.867768595041323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325949.0</v>
      </c>
      <c r="E16" s="4" t="n">
        <v>287973.0</v>
      </c>
      <c r="F16" s="5" t="n">
        <f si="0" t="shared"/>
        <v>13.1873474249322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10233.0</v>
      </c>
      <c r="E17" s="4" t="n">
        <v>8686.0</v>
      </c>
      <c r="F17" s="5" t="n">
        <f si="0" t="shared"/>
        <v>17.810269399032926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39083.0</v>
      </c>
      <c r="E18" s="4" t="n">
        <v>33770.0</v>
      </c>
      <c r="F18" s="5" t="n">
        <f si="0" t="shared"/>
        <v>15.732899022801302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235.0</v>
      </c>
      <c r="E19" s="4" t="n">
        <v>172.0</v>
      </c>
      <c r="F19" s="5" t="n">
        <f si="0" t="shared"/>
        <v>36.627906976744185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407.0</v>
      </c>
      <c r="E20" s="4" t="n">
        <v>356.0</v>
      </c>
      <c r="F20" s="5" t="n">
        <f si="0" t="shared"/>
        <v>14.325842696629213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139.0</v>
      </c>
      <c r="E21" s="4" t="n">
        <v>89.0</v>
      </c>
      <c r="F21" s="5" t="n">
        <f si="0" t="shared"/>
        <v>56.17977528089888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706.0</v>
      </c>
      <c r="E22" s="4" t="n">
        <f>E23-E17-E18-E19-E20-E21</f>
        <v>596.0</v>
      </c>
      <c r="F22" s="5" t="n">
        <f>IF(E22=0,"-",(D22-E22)/E22*100)</f>
        <v>18.456375838926174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50803.0</v>
      </c>
      <c r="E23" s="4" t="n">
        <v>43669.0</v>
      </c>
      <c r="F23" s="5" t="n">
        <f si="0" t="shared"/>
        <v>16.33653163571412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497.0</v>
      </c>
      <c r="E24" s="4" t="n">
        <v>484.0</v>
      </c>
      <c r="F24" s="5" t="n">
        <f si="0" t="shared"/>
        <v>2.6859504132231407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3569.0</v>
      </c>
      <c r="E25" s="4" t="n">
        <v>3116.0</v>
      </c>
      <c r="F25" s="5" t="n">
        <f si="0" t="shared"/>
        <v>14.537869062901155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4871.0</v>
      </c>
      <c r="E26" s="4" t="n">
        <v>4287.0</v>
      </c>
      <c r="F26" s="5" t="n">
        <f si="0" t="shared"/>
        <v>13.622579892698857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1491.0</v>
      </c>
      <c r="E27" s="4" t="n">
        <v>1263.0</v>
      </c>
      <c r="F27" s="5" t="n">
        <f si="0" t="shared"/>
        <v>18.052256532066508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1873.0</v>
      </c>
      <c r="E28" s="4" t="n">
        <v>1637.0</v>
      </c>
      <c r="F28" s="5" t="n">
        <f si="0" t="shared"/>
        <v>14.416615760537569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699.0</v>
      </c>
      <c r="E29" s="4" t="n">
        <v>628.0</v>
      </c>
      <c r="F29" s="5" t="n">
        <f si="0" t="shared"/>
        <v>11.305732484076433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759.0</v>
      </c>
      <c r="E30" s="4" t="n">
        <v>655.0</v>
      </c>
      <c r="F30" s="5" t="n">
        <f si="0" t="shared"/>
        <v>15.877862595419847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7001.0</v>
      </c>
      <c r="E31" s="4" t="n">
        <v>6643.0</v>
      </c>
      <c r="F31" s="5" t="n">
        <f si="0" t="shared"/>
        <v>5.389131416528676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599.0</v>
      </c>
      <c r="E32" s="4" t="n">
        <v>480.0</v>
      </c>
      <c r="F32" s="5" t="n">
        <f si="0" t="shared"/>
        <v>24.791666666666668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154.0</v>
      </c>
      <c r="E33" s="4" t="n">
        <v>145.0</v>
      </c>
      <c r="F33" s="5" t="n">
        <f si="0" t="shared"/>
        <v>6.206896551724138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745.0</v>
      </c>
      <c r="E34" s="4" t="n">
        <v>704.0</v>
      </c>
      <c r="F34" s="5" t="n">
        <f si="0" t="shared"/>
        <v>5.823863636363636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4744.0</v>
      </c>
      <c r="E35" s="4" t="n">
        <f>E36-E24-E25-E26-E27-E28-E29-E30-E31-E32-E33-E34</f>
        <v>4073.0</v>
      </c>
      <c r="F35" s="5" t="n">
        <f si="0" t="shared"/>
        <v>16.474343235944023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27002.0</v>
      </c>
      <c r="E36" s="4" t="n">
        <v>24115.0</v>
      </c>
      <c r="F36" s="5" t="n">
        <f si="0" t="shared"/>
        <v>11.971801783122537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9174.0</v>
      </c>
      <c r="E37" s="4" t="n">
        <v>8368.0</v>
      </c>
      <c r="F37" s="5" t="n">
        <f si="0" t="shared"/>
        <v>9.631931166347993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1626.0</v>
      </c>
      <c r="E38" s="4" t="n">
        <v>1487.0</v>
      </c>
      <c r="F38" s="5" t="n">
        <f si="0" t="shared"/>
        <v>9.347679892400807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144.0</v>
      </c>
      <c r="E39" s="4" t="n">
        <f>E40-E37-E38</f>
        <v>96.0</v>
      </c>
      <c r="F39" s="5" t="n">
        <f si="0" t="shared"/>
        <v>50.0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10944.0</v>
      </c>
      <c r="E40" s="4" t="n">
        <v>9951.0</v>
      </c>
      <c r="F40" s="5" t="n">
        <f si="0" t="shared"/>
        <v>9.978896593307205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415.0</v>
      </c>
      <c r="E41" s="4" t="n">
        <v>303.0</v>
      </c>
      <c r="F41" s="5" t="n">
        <f si="0" t="shared"/>
        <v>36.96369636963696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341.0</v>
      </c>
      <c r="E42" s="4" t="n">
        <f>E43-E41</f>
        <v>277.0</v>
      </c>
      <c r="F42" s="5" t="n">
        <f si="0" t="shared"/>
        <v>23.104693140794225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756.0</v>
      </c>
      <c r="E43" s="4" t="n">
        <v>580.0</v>
      </c>
      <c r="F43" s="5" t="n">
        <f si="0" t="shared"/>
        <v>30.344827586206897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49.0</v>
      </c>
      <c r="E44" s="4" t="n">
        <v>33.0</v>
      </c>
      <c r="F44" s="5" t="n">
        <f si="0" t="shared"/>
        <v>48.484848484848484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450427.0</v>
      </c>
      <c r="E45" s="4" t="n">
        <v>385950.0</v>
      </c>
      <c r="F45" s="5" t="n">
        <f si="0" t="shared"/>
        <v>16.706050006477525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865930.0</v>
      </c>
      <c r="E46" s="8" t="n">
        <f>E44+E43+E40+E36+E23+E16+E45</f>
        <v>752271.0</v>
      </c>
      <c r="F46" s="5" t="n">
        <f si="0" t="shared"/>
        <v>15.108783935576408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