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<sst xmlns="http://schemas.openxmlformats.org/spreadsheetml/2006/main" count="98" uniqueCount="56">
  <si>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</si>
  <si>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</si>
  <si>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</si>
  <si>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</si>
  <si>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</si>
  <si>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</si>
  <si>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</si>
  <si>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</si>
  <si>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</si>
  <si>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</si>
  <si>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</si>
  <si>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</si>
  <si>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</si>
  <si>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</si>
  <si>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</si>
  <si>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</si>
  <si>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</si>
  <si>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</si>
  <si>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</si>
  <si>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</si>
  <si>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</si>
  <si>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</si>
  <si>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</si>
  <si>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</si>
  <si>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</si>
  <si>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</si>
  <si>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</si>
  <si>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</si>
  <si>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</si>
  <si>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</si>
  <si>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</si>
  <si>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</si>
  <si>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</si>
  <si>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</si>
  <si>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</si>
  <si>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</si>
  <si>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</si>
  <si>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</si>
  <si>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</si>
  <si>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</si>
  <si>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</si>
  <si>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</si>
  <si>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</si>
  <si>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</si>
  <si>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</si>
  <si>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</si>
  <si>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</si>
  <si>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</si>
  <si>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</si>
  <si>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</si>
  <si>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</si>
  <si>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</si>
  <si>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</si>
  <si>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105年10月來臺旅客人次及成長率－按國籍分
Table 1-3 Visitor Arrivals by Nationality,
 October, 2016</t>
  </si>
  <si>
    <t>105年10月
Oct.., 2016</t>
  </si>
  <si>
    <t>104年10月
Oct..,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</si>
</sst>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167816.0</v>
      </c>
      <c r="E3" s="4" t="n">
        <v>149588.0</v>
      </c>
      <c r="F3" s="5" t="n">
        <f>IF(E3=0,"-",(D3-E3)/E3*100)</f>
        <v>12.185469422680963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74210.0</v>
      </c>
      <c r="E4" s="4" t="n">
        <v>60241.0</v>
      </c>
      <c r="F4" s="5" t="n">
        <f ref="F4:F46" si="0" t="shared">IF(E4=0,"-",(D4-E4)/E4*100)</f>
        <v>23.188526086884348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3416.0</v>
      </c>
      <c r="E5" s="4" t="n">
        <v>2997.0</v>
      </c>
      <c r="F5" s="5" t="n">
        <f si="0" t="shared"/>
        <v>13.980647313980649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1635.0</v>
      </c>
      <c r="E6" s="4" t="n">
        <v>1487.0</v>
      </c>
      <c r="F6" s="5" t="n">
        <f si="0" t="shared"/>
        <v>9.952925353059852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44779.0</v>
      </c>
      <c r="E7" s="4" t="n">
        <v>40674.0</v>
      </c>
      <c r="F7" s="5" t="n">
        <f si="0" t="shared"/>
        <v>10.092442346462112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31434.0</v>
      </c>
      <c r="E8" s="4" t="n">
        <v>28745.0</v>
      </c>
      <c r="F8" s="5" t="n">
        <f si="0" t="shared"/>
        <v>9.354670377456948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15956.0</v>
      </c>
      <c r="E9" s="4" t="n">
        <v>15503.0</v>
      </c>
      <c r="F9" s="5" t="n">
        <f si="0" t="shared"/>
        <v>2.9220150938528024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15521.0</v>
      </c>
      <c r="E10" s="4" t="n">
        <v>10713.0</v>
      </c>
      <c r="F10" s="5" t="n">
        <f si="0" t="shared"/>
        <v>44.880052272939416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23017.0</v>
      </c>
      <c r="E11" s="4" t="n">
        <v>13149.0</v>
      </c>
      <c r="F11" s="5" t="n">
        <f si="0" t="shared"/>
        <v>75.04753213172104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18744.0</v>
      </c>
      <c r="E12" s="4" t="n">
        <v>10781.0</v>
      </c>
      <c r="F12" s="5" t="n">
        <f si="0" t="shared"/>
        <v>73.86142287357387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1928.0</v>
      </c>
      <c r="E13" s="4" t="n">
        <f>E14-E7-E8-E9-E10-E11-E12</f>
        <v>1482.0</v>
      </c>
      <c r="F13" s="5" t="n">
        <f si="0" t="shared"/>
        <v>30.0944669365722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151379.0</v>
      </c>
      <c r="E14" s="4" t="n">
        <v>121047.0</v>
      </c>
      <c r="F14" s="5" t="n">
        <f si="0" t="shared"/>
        <v>25.05803530859914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832.0</v>
      </c>
      <c r="E15" s="4" t="n">
        <f>E16-E3-E4-E5-E6-E14</f>
        <v>837.0</v>
      </c>
      <c r="F15" s="5" t="n">
        <f si="0" t="shared"/>
        <v>-0.5973715651135006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399288.0</v>
      </c>
      <c r="E16" s="4" t="n">
        <v>336197.0</v>
      </c>
      <c r="F16" s="5" t="n">
        <f si="0" t="shared"/>
        <v>18.766080601552066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14753.0</v>
      </c>
      <c r="E17" s="4" t="n">
        <v>11075.0</v>
      </c>
      <c r="F17" s="5" t="n">
        <f si="0" t="shared"/>
        <v>33.2099322799097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48656.0</v>
      </c>
      <c r="E18" s="4" t="n">
        <v>44382.0</v>
      </c>
      <c r="F18" s="5" t="n">
        <f si="0" t="shared"/>
        <v>9.630030192420351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357.0</v>
      </c>
      <c r="E19" s="4" t="n">
        <v>292.0</v>
      </c>
      <c r="F19" s="5" t="n">
        <f si="0" t="shared"/>
        <v>22.26027397260274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522.0</v>
      </c>
      <c r="E20" s="4" t="n">
        <v>342.0</v>
      </c>
      <c r="F20" s="5" t="n">
        <f si="0" t="shared"/>
        <v>52.63157894736842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146.0</v>
      </c>
      <c r="E21" s="4" t="n">
        <v>93.0</v>
      </c>
      <c r="F21" s="5" t="n">
        <f si="0" t="shared"/>
        <v>56.98924731182796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1046.0</v>
      </c>
      <c r="E22" s="4" t="n">
        <f>E23-E17-E18-E19-E20-E21</f>
        <v>912.0</v>
      </c>
      <c r="F22" s="5" t="n">
        <f>IF(E22=0,"-",(D22-E22)/E22*100)</f>
        <v>14.692982456140353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65480.0</v>
      </c>
      <c r="E23" s="4" t="n">
        <v>57096.0</v>
      </c>
      <c r="F23" s="5" t="n">
        <f si="0" t="shared"/>
        <v>14.68404091354911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866.0</v>
      </c>
      <c r="E24" s="4" t="n">
        <v>652.0</v>
      </c>
      <c r="F24" s="5" t="n">
        <f si="0" t="shared"/>
        <v>32.82208588957055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5405.0</v>
      </c>
      <c r="E25" s="4" t="n">
        <v>4808.0</v>
      </c>
      <c r="F25" s="5" t="n">
        <f si="0" t="shared"/>
        <v>12.416805324459235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6815.0</v>
      </c>
      <c r="E26" s="4" t="n">
        <v>6370.0</v>
      </c>
      <c r="F26" s="5" t="n">
        <f si="0" t="shared"/>
        <v>6.985871271585557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2063.0</v>
      </c>
      <c r="E27" s="4" t="n">
        <v>1913.0</v>
      </c>
      <c r="F27" s="5" t="n">
        <f si="0" t="shared"/>
        <v>7.841087297438579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2744.0</v>
      </c>
      <c r="E28" s="4" t="n">
        <v>2238.0</v>
      </c>
      <c r="F28" s="5" t="n">
        <f si="0" t="shared"/>
        <v>22.609472743521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1267.0</v>
      </c>
      <c r="E29" s="4" t="n">
        <v>1124.0</v>
      </c>
      <c r="F29" s="5" t="n">
        <f si="0" t="shared"/>
        <v>12.722419928825623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1141.0</v>
      </c>
      <c r="E30" s="4" t="n">
        <v>982.0</v>
      </c>
      <c r="F30" s="5" t="n">
        <f si="0" t="shared"/>
        <v>16.191446028513237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9525.0</v>
      </c>
      <c r="E31" s="4" t="n">
        <v>8272.0</v>
      </c>
      <c r="F31" s="5" t="n">
        <f si="0" t="shared"/>
        <v>15.147485493230173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658.0</v>
      </c>
      <c r="E32" s="4" t="n">
        <v>717.0</v>
      </c>
      <c r="F32" s="5" t="n">
        <f si="0" t="shared"/>
        <v>-8.228730822873082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147.0</v>
      </c>
      <c r="E33" s="4" t="n">
        <v>185.0</v>
      </c>
      <c r="F33" s="5" t="n">
        <f si="0" t="shared"/>
        <v>-20.54054054054054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1004.0</v>
      </c>
      <c r="E34" s="4" t="n">
        <v>985.0</v>
      </c>
      <c r="F34" s="5" t="n">
        <f si="0" t="shared"/>
        <v>1.9289340101522845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7370.0</v>
      </c>
      <c r="E35" s="4" t="n">
        <f>E36-E24-E25-E26-E27-E28-E29-E30-E31-E32-E33-E34</f>
        <v>6068.0</v>
      </c>
      <c r="F35" s="5" t="n">
        <f si="0" t="shared"/>
        <v>21.456822676334873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39005.0</v>
      </c>
      <c r="E36" s="4" t="n">
        <v>34314.0</v>
      </c>
      <c r="F36" s="5" t="n">
        <f si="0" t="shared"/>
        <v>13.670804919274932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10654.0</v>
      </c>
      <c r="E37" s="4" t="n">
        <v>7789.0</v>
      </c>
      <c r="F37" s="5" t="n">
        <f si="0" t="shared"/>
        <v>36.7826421877006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1553.0</v>
      </c>
      <c r="E38" s="4" t="n">
        <v>1396.0</v>
      </c>
      <c r="F38" s="5" t="n">
        <f si="0" t="shared"/>
        <v>11.246418338108882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192.0</v>
      </c>
      <c r="E39" s="4" t="n">
        <f>E40-E37-E38</f>
        <v>182.0</v>
      </c>
      <c r="F39" s="5" t="n">
        <f si="0" t="shared"/>
        <v>5.4945054945054945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12399.0</v>
      </c>
      <c r="E40" s="4" t="n">
        <v>9367.0</v>
      </c>
      <c r="F40" s="5" t="n">
        <f si="0" t="shared"/>
        <v>32.36895484146471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405.0</v>
      </c>
      <c r="E41" s="4" t="n">
        <v>366.0</v>
      </c>
      <c r="F41" s="5" t="n">
        <f si="0" t="shared"/>
        <v>10.655737704918032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458.0</v>
      </c>
      <c r="E42" s="4" t="n">
        <f>E43-E41</f>
        <v>508.0</v>
      </c>
      <c r="F42" s="5" t="n">
        <f si="0" t="shared"/>
        <v>-9.84251968503937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863.0</v>
      </c>
      <c r="E43" s="4" t="n">
        <v>874.0</v>
      </c>
      <c r="F43" s="5" t="n">
        <f si="0" t="shared"/>
        <v>-1.2585812356979404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101.0</v>
      </c>
      <c r="E44" s="4" t="n">
        <v>91.0</v>
      </c>
      <c r="F44" s="5" t="n">
        <f si="0" t="shared"/>
        <v>10.989010989010989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328735.0</v>
      </c>
      <c r="E45" s="4" t="n">
        <v>489011.0</v>
      </c>
      <c r="F45" s="5" t="n">
        <f si="0" t="shared"/>
        <v>-32.7755408365047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845871.0</v>
      </c>
      <c r="E46" s="8" t="n">
        <f>E44+E43+E40+E36+E23+E16+E45</f>
        <v>926950.0</v>
      </c>
      <c r="F46" s="5" t="n">
        <f si="0" t="shared"/>
        <v>-8.746857975079562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