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<sst xmlns="http://schemas.openxmlformats.org/spreadsheetml/2006/main" count="98" uniqueCount="56">
  <si>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</si>
  <si>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</si>
  <si>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</si>
  <si>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</si>
  <si>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</si>
  <si>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</si>
  <si>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</si>
  <si>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</si>
  <si>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</si>
  <si>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</si>
  <si>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</si>
  <si>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</si>
  <si>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</si>
  <si>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</si>
  <si>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</si>
  <si>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</si>
  <si>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</si>
  <si>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</si>
  <si>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</si>
  <si>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</si>
  <si>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</si>
  <si>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</si>
  <si>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</si>
  <si>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</si>
  <si>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</si>
  <si>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</si>
  <si>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</si>
  <si>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</si>
  <si>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</si>
  <si>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</si>
  <si>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</si>
  <si>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</si>
  <si>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</si>
  <si>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</si>
  <si>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</si>
  <si>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</si>
  <si>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</si>
  <si>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</si>
  <si>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</si>
  <si>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</si>
  <si>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</si>
  <si>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</si>
  <si>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</si>
  <si>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</si>
  <si>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</si>
  <si>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</si>
  <si>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</si>
  <si>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</si>
  <si>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</si>
  <si>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</si>
  <si>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</si>
  <si>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</si>
  <si>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</si>
  <si>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105年11月來臺旅客人次及成長率－按國籍分
Table 1-3 Visitor Arrivals by Nationality,
 November, 2016</t>
  </si>
  <si>
    <t>105年11月
Nov.., 2016</t>
  </si>
  <si>
    <t>104年11月
Nov..,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</si>
</sst>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185990.0</v>
      </c>
      <c r="E3" s="4" t="n">
        <v>159407.0</v>
      </c>
      <c r="F3" s="5" t="n">
        <f>IF(E3=0,"-",(D3-E3)/E3*100)</f>
        <v>16.676181096187744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82583.0</v>
      </c>
      <c r="E4" s="4" t="n">
        <v>59548.0</v>
      </c>
      <c r="F4" s="5" t="n">
        <f ref="F4:F46" si="0" t="shared">IF(E4=0,"-",(D4-E4)/E4*100)</f>
        <v>38.68307919661449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3490.0</v>
      </c>
      <c r="E5" s="4" t="n">
        <v>3279.0</v>
      </c>
      <c r="F5" s="5" t="n">
        <f si="0" t="shared"/>
        <v>6.434888685574871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1467.0</v>
      </c>
      <c r="E6" s="4" t="n">
        <v>1554.0</v>
      </c>
      <c r="F6" s="5" t="n">
        <f si="0" t="shared"/>
        <v>-5.598455598455598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58328.0</v>
      </c>
      <c r="E7" s="4" t="n">
        <v>54051.0</v>
      </c>
      <c r="F7" s="5" t="n">
        <f si="0" t="shared"/>
        <v>7.912897078684946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48096.0</v>
      </c>
      <c r="E8" s="4" t="n">
        <v>45414.0</v>
      </c>
      <c r="F8" s="5" t="n">
        <f si="0" t="shared"/>
        <v>5.905667855727309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16598.0</v>
      </c>
      <c r="E9" s="4" t="n">
        <v>13708.0</v>
      </c>
      <c r="F9" s="5" t="n">
        <f si="0" t="shared"/>
        <v>21.08257951561132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15187.0</v>
      </c>
      <c r="E10" s="4" t="n">
        <v>11219.0</v>
      </c>
      <c r="F10" s="5" t="n">
        <f si="0" t="shared"/>
        <v>35.36857117390142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20635.0</v>
      </c>
      <c r="E11" s="4" t="n">
        <v>10196.0</v>
      </c>
      <c r="F11" s="5" t="n">
        <f si="0" t="shared"/>
        <v>102.38328756375049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20866.0</v>
      </c>
      <c r="E12" s="4" t="n">
        <v>10726.0</v>
      </c>
      <c r="F12" s="5" t="n">
        <f si="0" t="shared"/>
        <v>94.5366399403319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1584.0</v>
      </c>
      <c r="E13" s="4" t="n">
        <f>E14-E7-E8-E9-E10-E11-E12</f>
        <v>895.0</v>
      </c>
      <c r="F13" s="5" t="n">
        <f si="0" t="shared"/>
        <v>76.9832402234637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181294.0</v>
      </c>
      <c r="E14" s="4" t="n">
        <v>146209.0</v>
      </c>
      <c r="F14" s="5" t="n">
        <f si="0" t="shared"/>
        <v>23.99647080549077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869.0</v>
      </c>
      <c r="E15" s="4" t="n">
        <f>E16-E3-E4-E5-E6-E14</f>
        <v>791.0</v>
      </c>
      <c r="F15" s="5" t="n">
        <f si="0" t="shared"/>
        <v>9.860935524652339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455693.0</v>
      </c>
      <c r="E16" s="4" t="n">
        <v>370788.0</v>
      </c>
      <c r="F16" s="5" t="n">
        <f si="0" t="shared"/>
        <v>22.89852961800274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14858.0</v>
      </c>
      <c r="E17" s="4" t="n">
        <v>12882.0</v>
      </c>
      <c r="F17" s="5" t="n">
        <f si="0" t="shared"/>
        <v>15.339233038348082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53962.0</v>
      </c>
      <c r="E18" s="4" t="n">
        <v>46342.0</v>
      </c>
      <c r="F18" s="5" t="n">
        <f si="0" t="shared"/>
        <v>16.44296750248155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297.0</v>
      </c>
      <c r="E19" s="4" t="n">
        <v>279.0</v>
      </c>
      <c r="F19" s="5" t="n">
        <f si="0" t="shared"/>
        <v>6.451612903225806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331.0</v>
      </c>
      <c r="E20" s="4" t="n">
        <v>326.0</v>
      </c>
      <c r="F20" s="5" t="n">
        <f si="0" t="shared"/>
        <v>1.5337423312883436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94.0</v>
      </c>
      <c r="E21" s="4" t="n">
        <v>92.0</v>
      </c>
      <c r="F21" s="5" t="n">
        <f si="0" t="shared"/>
        <v>2.1739130434782608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796.0</v>
      </c>
      <c r="E22" s="4" t="n">
        <f>E23-E17-E18-E19-E20-E21</f>
        <v>1023.0</v>
      </c>
      <c r="F22" s="5" t="n">
        <f>IF(E22=0,"-",(D22-E22)/E22*100)</f>
        <v>-22.189638318670575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70338.0</v>
      </c>
      <c r="E23" s="4" t="n">
        <v>60944.0</v>
      </c>
      <c r="F23" s="5" t="n">
        <f si="0" t="shared"/>
        <v>15.41415069572066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763.0</v>
      </c>
      <c r="E24" s="4" t="n">
        <v>715.0</v>
      </c>
      <c r="F24" s="5" t="n">
        <f si="0" t="shared"/>
        <v>6.713286713286713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4733.0</v>
      </c>
      <c r="E25" s="4" t="n">
        <v>4396.0</v>
      </c>
      <c r="F25" s="5" t="n">
        <f si="0" t="shared"/>
        <v>7.6660600545950865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6331.0</v>
      </c>
      <c r="E26" s="4" t="n">
        <v>5898.0</v>
      </c>
      <c r="F26" s="5" t="n">
        <f si="0" t="shared"/>
        <v>7.341471685317057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2164.0</v>
      </c>
      <c r="E27" s="4" t="n">
        <v>1898.0</v>
      </c>
      <c r="F27" s="5" t="n">
        <f si="0" t="shared"/>
        <v>14.014752370916755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2560.0</v>
      </c>
      <c r="E28" s="4" t="n">
        <v>2418.0</v>
      </c>
      <c r="F28" s="5" t="n">
        <f si="0" t="shared"/>
        <v>5.87262200165426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952.0</v>
      </c>
      <c r="E29" s="4" t="n">
        <v>922.0</v>
      </c>
      <c r="F29" s="5" t="n">
        <f si="0" t="shared"/>
        <v>3.2537960954446854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1238.0</v>
      </c>
      <c r="E30" s="4" t="n">
        <v>1074.0</v>
      </c>
      <c r="F30" s="5" t="n">
        <f si="0" t="shared"/>
        <v>15.27001862197393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9109.0</v>
      </c>
      <c r="E31" s="4" t="n">
        <v>9003.0</v>
      </c>
      <c r="F31" s="5" t="n">
        <f si="0" t="shared"/>
        <v>1.1773853160057757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726.0</v>
      </c>
      <c r="E32" s="4" t="n">
        <v>710.0</v>
      </c>
      <c r="F32" s="5" t="n">
        <f si="0" t="shared"/>
        <v>2.2535211267605635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146.0</v>
      </c>
      <c r="E33" s="4" t="n">
        <v>142.0</v>
      </c>
      <c r="F33" s="5" t="n">
        <f si="0" t="shared"/>
        <v>2.8169014084507045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1054.0</v>
      </c>
      <c r="E34" s="4" t="n">
        <v>912.0</v>
      </c>
      <c r="F34" s="5" t="n">
        <f si="0" t="shared"/>
        <v>15.570175438596493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7157.0</v>
      </c>
      <c r="E35" s="4" t="n">
        <f>E36-E24-E25-E26-E27-E28-E29-E30-E31-E32-E33-E34</f>
        <v>5533.0</v>
      </c>
      <c r="F35" s="5" t="n">
        <f si="0" t="shared"/>
        <v>29.351165732875472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36933.0</v>
      </c>
      <c r="E36" s="4" t="n">
        <v>33621.0</v>
      </c>
      <c r="F36" s="5" t="n">
        <f si="0" t="shared"/>
        <v>9.850985990898547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8934.0</v>
      </c>
      <c r="E37" s="4" t="n">
        <v>8106.0</v>
      </c>
      <c r="F37" s="5" t="n">
        <f si="0" t="shared"/>
        <v>10.214655810510733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1551.0</v>
      </c>
      <c r="E38" s="4" t="n">
        <v>1464.0</v>
      </c>
      <c r="F38" s="5" t="n">
        <f si="0" t="shared"/>
        <v>5.942622950819672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147.0</v>
      </c>
      <c r="E39" s="4" t="n">
        <f>E40-E37-E38</f>
        <v>111.0</v>
      </c>
      <c r="F39" s="5" t="n">
        <f si="0" t="shared"/>
        <v>32.432432432432435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10632.0</v>
      </c>
      <c r="E40" s="4" t="n">
        <v>9681.0</v>
      </c>
      <c r="F40" s="5" t="n">
        <f si="0" t="shared"/>
        <v>9.823365354818717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349.0</v>
      </c>
      <c r="E41" s="4" t="n">
        <v>356.0</v>
      </c>
      <c r="F41" s="5" t="n">
        <f si="0" t="shared"/>
        <v>-1.9662921348314606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531.0</v>
      </c>
      <c r="E42" s="4" t="n">
        <f>E43-E41</f>
        <v>469.0</v>
      </c>
      <c r="F42" s="5" t="n">
        <f si="0" t="shared"/>
        <v>13.219616204690832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880.0</v>
      </c>
      <c r="E43" s="4" t="n">
        <v>825.0</v>
      </c>
      <c r="F43" s="5" t="n">
        <f si="0" t="shared"/>
        <v>6.666666666666667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69.0</v>
      </c>
      <c r="E44" s="4" t="n">
        <v>58.0</v>
      </c>
      <c r="F44" s="5" t="n">
        <f si="0" t="shared"/>
        <v>18.96551724137931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316612.0</v>
      </c>
      <c r="E45" s="4" t="n">
        <v>463566.0</v>
      </c>
      <c r="F45" s="5" t="n">
        <f si="0" t="shared"/>
        <v>-31.700771842628665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891157.0</v>
      </c>
      <c r="E46" s="8" t="n">
        <f>E44+E43+E40+E36+E23+E16+E45</f>
        <v>939483.0</v>
      </c>
      <c r="F46" s="5" t="n">
        <f si="0" t="shared"/>
        <v>-5.14389297092124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