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<sst xmlns="http://schemas.openxmlformats.org/spreadsheetml/2006/main" count="98" uniqueCount="56">
  <si>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</si>
  <si>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</si>
  <si>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</si>
  <si>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</si>
  <si>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</si>
  <si>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</si>
  <si>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</si>
  <si>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</si>
  <si>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</si>
  <si>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</si>
  <si>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</si>
  <si>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</si>
  <si>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</si>
  <si>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</si>
  <si>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</si>
  <si>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</si>
  <si>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</si>
  <si>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</si>
  <si>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</si>
  <si>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</si>
  <si>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</si>
  <si>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</si>
  <si>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</si>
  <si>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</si>
  <si>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</si>
  <si>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</si>
  <si>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</si>
  <si>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</si>
  <si>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</si>
  <si>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</si>
  <si>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</si>
  <si>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</si>
  <si>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</si>
  <si>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</si>
  <si>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</si>
  <si>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</si>
  <si>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</si>
  <si>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</si>
  <si>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</si>
  <si>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</si>
  <si>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</si>
  <si>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</si>
  <si>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</si>
  <si>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</si>
  <si>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</si>
  <si>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</si>
  <si>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</si>
  <si>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</si>
  <si>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</si>
  <si>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</si>
  <si>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</si>
  <si>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</si>
  <si>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</si>
  <si>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105年12月來臺旅客人次及成長率－按國籍分
Table 1-3 Visitor Arrivals by Nationality,
 December, 2016</t>
  </si>
  <si>
    <t>105年12月
Dec.., 2016</t>
  </si>
  <si>
    <t>104年12月
Dec..,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</si>
</sst>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183530.0</v>
      </c>
      <c r="E3" s="4" t="n">
        <v>169342.0</v>
      </c>
      <c r="F3" s="5" t="n">
        <f>IF(E3=0,"-",(D3-E3)/E3*100)</f>
        <v>8.37831134626968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99868.0</v>
      </c>
      <c r="E4" s="4" t="n">
        <v>69962.0</v>
      </c>
      <c r="F4" s="5" t="n">
        <f ref="F4:F46" si="0" t="shared">IF(E4=0,"-",(D4-E4)/E4*100)</f>
        <v>42.74606214802321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2952.0</v>
      </c>
      <c r="E5" s="4" t="n">
        <v>2694.0</v>
      </c>
      <c r="F5" s="5" t="n">
        <f si="0" t="shared"/>
        <v>9.57683741648107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1356.0</v>
      </c>
      <c r="E6" s="4" t="n">
        <v>1181.0</v>
      </c>
      <c r="F6" s="5" t="n">
        <f si="0" t="shared"/>
        <v>14.817950889077053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75221.0</v>
      </c>
      <c r="E7" s="4" t="n">
        <v>64591.0</v>
      </c>
      <c r="F7" s="5" t="n">
        <f si="0" t="shared"/>
        <v>16.457401185923736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68223.0</v>
      </c>
      <c r="E8" s="4" t="n">
        <v>63114.0</v>
      </c>
      <c r="F8" s="5" t="n">
        <f si="0" t="shared"/>
        <v>8.09487593877745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21152.0</v>
      </c>
      <c r="E9" s="4" t="n">
        <v>18226.0</v>
      </c>
      <c r="F9" s="5" t="n">
        <f si="0" t="shared"/>
        <v>16.053988807198508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22189.0</v>
      </c>
      <c r="E10" s="4" t="n">
        <v>14561.0</v>
      </c>
      <c r="F10" s="5" t="n">
        <f si="0" t="shared"/>
        <v>52.38651191539042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31428.0</v>
      </c>
      <c r="E11" s="4" t="n">
        <v>16250.0</v>
      </c>
      <c r="F11" s="5" t="n">
        <f si="0" t="shared"/>
        <v>93.40307692307692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22042.0</v>
      </c>
      <c r="E12" s="4" t="n">
        <v>12033.0</v>
      </c>
      <c r="F12" s="5" t="n">
        <f si="0" t="shared"/>
        <v>83.17958946231198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2042.0</v>
      </c>
      <c r="E13" s="4" t="n">
        <f>E14-E7-E8-E9-E10-E11-E12</f>
        <v>1085.0</v>
      </c>
      <c r="F13" s="5" t="n">
        <f si="0" t="shared"/>
        <v>88.20276497695852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242297.0</v>
      </c>
      <c r="E14" s="4" t="n">
        <v>189860.0</v>
      </c>
      <c r="F14" s="5" t="n">
        <f si="0" t="shared"/>
        <v>27.61877172653534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885.0</v>
      </c>
      <c r="E15" s="4" t="n">
        <f>E16-E3-E4-E5-E6-E14</f>
        <v>635.0</v>
      </c>
      <c r="F15" s="5" t="n">
        <f si="0" t="shared"/>
        <v>39.37007874015748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530888.0</v>
      </c>
      <c r="E16" s="4" t="n">
        <v>433674.0</v>
      </c>
      <c r="F16" s="5" t="n">
        <f si="0" t="shared"/>
        <v>22.416377278785447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14748.0</v>
      </c>
      <c r="E17" s="4" t="n">
        <v>14361.0</v>
      </c>
      <c r="F17" s="5" t="n">
        <f si="0" t="shared"/>
        <v>2.694798412366827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58467.0</v>
      </c>
      <c r="E18" s="4" t="n">
        <v>52146.0</v>
      </c>
      <c r="F18" s="5" t="n">
        <f si="0" t="shared"/>
        <v>12.121735128293636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195.0</v>
      </c>
      <c r="E19" s="4" t="n">
        <v>224.0</v>
      </c>
      <c r="F19" s="5" t="n">
        <f si="0" t="shared"/>
        <v>-12.946428571428573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455.0</v>
      </c>
      <c r="E20" s="4" t="n">
        <v>355.0</v>
      </c>
      <c r="F20" s="5" t="n">
        <f si="0" t="shared"/>
        <v>28.169014084507044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90.0</v>
      </c>
      <c r="E21" s="4" t="n">
        <v>133.0</v>
      </c>
      <c r="F21" s="5" t="n">
        <f si="0" t="shared"/>
        <v>-32.33082706766917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734.0</v>
      </c>
      <c r="E22" s="4" t="n">
        <f>E23-E17-E18-E19-E20-E21</f>
        <v>588.0</v>
      </c>
      <c r="F22" s="5" t="n">
        <f>IF(E22=0,"-",(D22-E22)/E22*100)</f>
        <v>24.829931972789115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74689.0</v>
      </c>
      <c r="E23" s="4" t="n">
        <v>67807.0</v>
      </c>
      <c r="F23" s="5" t="n">
        <f si="0" t="shared"/>
        <v>10.149394605276742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642.0</v>
      </c>
      <c r="E24" s="4" t="n">
        <v>532.0</v>
      </c>
      <c r="F24" s="5" t="n">
        <f si="0" t="shared"/>
        <v>20.676691729323306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4386.0</v>
      </c>
      <c r="E25" s="4" t="n">
        <v>3826.0</v>
      </c>
      <c r="F25" s="5" t="n">
        <f si="0" t="shared"/>
        <v>14.636696288552011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5057.0</v>
      </c>
      <c r="E26" s="4" t="n">
        <v>4914.0</v>
      </c>
      <c r="F26" s="5" t="n">
        <f si="0" t="shared"/>
        <v>2.91005291005291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1571.0</v>
      </c>
      <c r="E27" s="4" t="n">
        <v>1360.0</v>
      </c>
      <c r="F27" s="5" t="n">
        <f si="0" t="shared"/>
        <v>15.514705882352942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2451.0</v>
      </c>
      <c r="E28" s="4" t="n">
        <v>1844.0</v>
      </c>
      <c r="F28" s="5" t="n">
        <f si="0" t="shared"/>
        <v>32.9175704989154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797.0</v>
      </c>
      <c r="E29" s="4" t="n">
        <v>853.0</v>
      </c>
      <c r="F29" s="5" t="n">
        <f si="0" t="shared"/>
        <v>-6.565064478311841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1061.0</v>
      </c>
      <c r="E30" s="4" t="n">
        <v>762.0</v>
      </c>
      <c r="F30" s="5" t="n">
        <f si="0" t="shared"/>
        <v>39.23884514435695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9142.0</v>
      </c>
      <c r="E31" s="4" t="n">
        <v>8860.0</v>
      </c>
      <c r="F31" s="5" t="n">
        <f si="0" t="shared"/>
        <v>3.1828442437923252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554.0</v>
      </c>
      <c r="E32" s="4" t="n">
        <v>553.0</v>
      </c>
      <c r="F32" s="5" t="n">
        <f si="0" t="shared"/>
        <v>0.18083182640144665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124.0</v>
      </c>
      <c r="E33" s="4" t="n">
        <v>130.0</v>
      </c>
      <c r="F33" s="5" t="n">
        <f si="0" t="shared"/>
        <v>-4.615384615384616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851.0</v>
      </c>
      <c r="E34" s="4" t="n">
        <v>826.0</v>
      </c>
      <c r="F34" s="5" t="n">
        <f si="0" t="shared"/>
        <v>3.026634382566586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6634.0</v>
      </c>
      <c r="E35" s="4" t="n">
        <f>E36-E24-E25-E26-E27-E28-E29-E30-E31-E32-E33-E34</f>
        <v>6433.0</v>
      </c>
      <c r="F35" s="5" t="n">
        <f si="0" t="shared"/>
        <v>3.124514223534898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33270.0</v>
      </c>
      <c r="E36" s="4" t="n">
        <v>30893.0</v>
      </c>
      <c r="F36" s="5" t="n">
        <f si="0" t="shared"/>
        <v>7.694299679539054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12405.0</v>
      </c>
      <c r="E37" s="4" t="n">
        <v>12298.0</v>
      </c>
      <c r="F37" s="5" t="n">
        <f si="0" t="shared"/>
        <v>0.8700601723857538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2438.0</v>
      </c>
      <c r="E38" s="4" t="n">
        <v>2262.0</v>
      </c>
      <c r="F38" s="5" t="n">
        <f si="0" t="shared"/>
        <v>7.780725022104333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91.0</v>
      </c>
      <c r="E39" s="4" t="n">
        <f>E40-E37-E38</f>
        <v>147.0</v>
      </c>
      <c r="F39" s="5" t="n">
        <f si="0" t="shared"/>
        <v>-38.095238095238095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14934.0</v>
      </c>
      <c r="E40" s="4" t="n">
        <v>14707.0</v>
      </c>
      <c r="F40" s="5" t="n">
        <f si="0" t="shared"/>
        <v>1.543482695315156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515.0</v>
      </c>
      <c r="E41" s="4" t="n">
        <v>549.0</v>
      </c>
      <c r="F41" s="5" t="n">
        <f si="0" t="shared"/>
        <v>-6.193078324225866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396.0</v>
      </c>
      <c r="E42" s="4" t="n">
        <f>E43-E41</f>
        <v>337.0</v>
      </c>
      <c r="F42" s="5" t="n">
        <f si="0" t="shared"/>
        <v>17.50741839762611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911.0</v>
      </c>
      <c r="E43" s="4" t="n">
        <v>886.0</v>
      </c>
      <c r="F43" s="5" t="n">
        <f si="0" t="shared"/>
        <v>2.8216704288939054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138.0</v>
      </c>
      <c r="E44" s="4" t="n">
        <v>39.0</v>
      </c>
      <c r="F44" s="5" t="n">
        <f si="0" t="shared"/>
        <v>253.84615384615384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382268.0</v>
      </c>
      <c r="E45" s="4" t="n">
        <v>474891.0</v>
      </c>
      <c r="F45" s="5" t="n">
        <f si="0" t="shared"/>
        <v>-19.504054614637887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1037098.0</v>
      </c>
      <c r="E46" s="8" t="n">
        <f>E44+E43+E40+E36+E23+E16+E45</f>
        <v>1022897.0</v>
      </c>
      <c r="F46" s="5" t="n">
        <f si="0" t="shared"/>
        <v>1.388311824162159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