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<sst xmlns="http://schemas.openxmlformats.org/spreadsheetml/2006/main" count="98" uniqueCount="56">
  <si>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</si>
  <si>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</si>
  <si>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</si>
  <si>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</si>
  <si>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</si>
  <si>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</si>
  <si>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</si>
  <si>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</si>
  <si>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</si>
  <si>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</si>
  <si>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</si>
  <si>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</si>
  <si>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</si>
  <si>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</si>
  <si>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</si>
  <si>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</si>
  <si>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</si>
  <si>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</si>
  <si>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</si>
  <si>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</si>
  <si>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</si>
  <si>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</si>
  <si>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</si>
  <si>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</si>
  <si>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</si>
  <si>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</si>
  <si>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</si>
  <si>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</si>
  <si>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</si>
  <si>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</si>
  <si>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</si>
  <si>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</si>
  <si>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</si>
  <si>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</si>
  <si>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</si>
  <si>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</si>
  <si>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</si>
  <si>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</si>
  <si>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</si>
  <si>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</si>
  <si>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</si>
  <si>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</si>
  <si>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</si>
  <si>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</si>
  <si>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</si>
  <si>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</si>
  <si>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</si>
  <si>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</si>
  <si>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</si>
  <si>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</si>
  <si>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</si>
  <si>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</si>
  <si>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</si>
  <si>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105年3月來臺旅客人次及成長率－按國籍分
Table 1-3 Visitor Arrivals by Nationality,
 March, 2016</t>
  </si>
  <si>
    <t>105年3月
Mar.., 2016</t>
  </si>
  <si>
    <t>104年3月
Mar..,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</si>
</sst>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198602.0</v>
      </c>
      <c r="E3" s="4" t="n">
        <v>167330.0</v>
      </c>
      <c r="F3" s="5" t="n">
        <f>IF(E3=0,"-",(D3-E3)/E3*100)</f>
        <v>18.688818502360604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56897.0</v>
      </c>
      <c r="E4" s="4" t="n">
        <v>50219.0</v>
      </c>
      <c r="F4" s="5" t="n">
        <f ref="F4:F46" si="0" t="shared">IF(E4=0,"-",(D4-E4)/E4*100)</f>
        <v>13.297755829466935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3581.0</v>
      </c>
      <c r="E5" s="4" t="n">
        <v>3645.0</v>
      </c>
      <c r="F5" s="5" t="n">
        <f si="0" t="shared"/>
        <v>-1.7558299039780523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1654.0</v>
      </c>
      <c r="E6" s="4" t="n">
        <v>1994.0</v>
      </c>
      <c r="F6" s="5" t="n">
        <f si="0" t="shared"/>
        <v>-17.051153460381144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50470.0</v>
      </c>
      <c r="E7" s="4" t="n">
        <v>54082.0</v>
      </c>
      <c r="F7" s="5" t="n">
        <f si="0" t="shared"/>
        <v>-6.678747087755631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34516.0</v>
      </c>
      <c r="E8" s="4" t="n">
        <v>31996.0</v>
      </c>
      <c r="F8" s="5" t="n">
        <f si="0" t="shared"/>
        <v>7.875984498062258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15143.0</v>
      </c>
      <c r="E9" s="4" t="n">
        <v>17617.0</v>
      </c>
      <c r="F9" s="5" t="n">
        <f si="0" t="shared"/>
        <v>-14.043253675427145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14003.0</v>
      </c>
      <c r="E10" s="4" t="n">
        <v>13875.0</v>
      </c>
      <c r="F10" s="5" t="n">
        <f si="0" t="shared"/>
        <v>0.9225225225225225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15893.0</v>
      </c>
      <c r="E11" s="4" t="n">
        <v>12819.0</v>
      </c>
      <c r="F11" s="5" t="n">
        <f si="0" t="shared"/>
        <v>23.980029643497932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14575.0</v>
      </c>
      <c r="E12" s="4" t="n">
        <v>17774.0</v>
      </c>
      <c r="F12" s="5" t="n">
        <f si="0" t="shared"/>
        <v>-17.9981996174187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1102.0</v>
      </c>
      <c r="E13" s="4" t="n">
        <f>E14-E7-E8-E9-E10-E11-E12</f>
        <v>1165.0</v>
      </c>
      <c r="F13" s="5" t="n">
        <f si="0" t="shared"/>
        <v>-5.407725321888412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145702.0</v>
      </c>
      <c r="E14" s="4" t="n">
        <v>149328.0</v>
      </c>
      <c r="F14" s="5" t="n">
        <f si="0" t="shared"/>
        <v>-2.428211721847209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1044.0</v>
      </c>
      <c r="E15" s="4" t="n">
        <f>E16-E3-E4-E5-E6-E14</f>
        <v>1096.0</v>
      </c>
      <c r="F15" s="5" t="n">
        <f si="0" t="shared"/>
        <v>-4.744525547445255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407480.0</v>
      </c>
      <c r="E16" s="4" t="n">
        <v>373612.0</v>
      </c>
      <c r="F16" s="5" t="n">
        <f si="0" t="shared"/>
        <v>9.065019324861085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13968.0</v>
      </c>
      <c r="E17" s="4" t="n">
        <v>11966.0</v>
      </c>
      <c r="F17" s="5" t="n">
        <f si="0" t="shared"/>
        <v>16.730737088417182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47487.0</v>
      </c>
      <c r="E18" s="4" t="n">
        <v>44639.0</v>
      </c>
      <c r="F18" s="5" t="n">
        <f si="0" t="shared"/>
        <v>6.380071238154976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337.0</v>
      </c>
      <c r="E19" s="4" t="n">
        <v>381.0</v>
      </c>
      <c r="F19" s="5" t="n">
        <f si="0" t="shared"/>
        <v>-11.548556430446194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433.0</v>
      </c>
      <c r="E20" s="4" t="n">
        <v>483.0</v>
      </c>
      <c r="F20" s="5" t="n">
        <f si="0" t="shared"/>
        <v>-10.351966873706004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123.0</v>
      </c>
      <c r="E21" s="4" t="n">
        <v>118.0</v>
      </c>
      <c r="F21" s="5" t="n">
        <f si="0" t="shared"/>
        <v>4.23728813559322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770.0</v>
      </c>
      <c r="E22" s="4" t="n">
        <f>E23-E17-E18-E19-E20-E21</f>
        <v>828.0</v>
      </c>
      <c r="F22" s="5" t="n">
        <f>IF(E22=0,"-",(D22-E22)/E22*100)</f>
        <v>-7.004830917874397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63118.0</v>
      </c>
      <c r="E23" s="4" t="n">
        <v>58415.0</v>
      </c>
      <c r="F23" s="5" t="n">
        <f si="0" t="shared"/>
        <v>8.051014294273731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763.0</v>
      </c>
      <c r="E24" s="4" t="n">
        <v>709.0</v>
      </c>
      <c r="F24" s="5" t="n">
        <f si="0" t="shared"/>
        <v>7.6163610719323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4468.0</v>
      </c>
      <c r="E25" s="4" t="n">
        <v>4148.0</v>
      </c>
      <c r="F25" s="5" t="n">
        <f si="0" t="shared"/>
        <v>7.714561234329798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7889.0</v>
      </c>
      <c r="E26" s="4" t="n">
        <v>7253.0</v>
      </c>
      <c r="F26" s="5" t="n">
        <f si="0" t="shared"/>
        <v>8.768785330208189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1944.0</v>
      </c>
      <c r="E27" s="4" t="n">
        <v>1962.0</v>
      </c>
      <c r="F27" s="5" t="n">
        <f si="0" t="shared"/>
        <v>-0.9174311926605505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2225.0</v>
      </c>
      <c r="E28" s="4" t="n">
        <v>2114.0</v>
      </c>
      <c r="F28" s="5" t="n">
        <f si="0" t="shared"/>
        <v>5.250709555345317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988.0</v>
      </c>
      <c r="E29" s="4" t="n">
        <v>1028.0</v>
      </c>
      <c r="F29" s="5" t="n">
        <f si="0" t="shared"/>
        <v>-3.8910505836575875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1108.0</v>
      </c>
      <c r="E30" s="4" t="n">
        <v>1082.0</v>
      </c>
      <c r="F30" s="5" t="n">
        <f si="0" t="shared"/>
        <v>2.4029574861367835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10030.0</v>
      </c>
      <c r="E31" s="4" t="n">
        <v>9314.0</v>
      </c>
      <c r="F31" s="5" t="n">
        <f si="0" t="shared"/>
        <v>7.687352372772171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788.0</v>
      </c>
      <c r="E32" s="4" t="n">
        <v>627.0</v>
      </c>
      <c r="F32" s="5" t="n">
        <f si="0" t="shared"/>
        <v>25.677830940988837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165.0</v>
      </c>
      <c r="E33" s="4" t="n">
        <v>173.0</v>
      </c>
      <c r="F33" s="5" t="n">
        <f si="0" t="shared"/>
        <v>-4.624277456647398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983.0</v>
      </c>
      <c r="E34" s="4" t="n">
        <v>913.0</v>
      </c>
      <c r="F34" s="5" t="n">
        <f si="0" t="shared"/>
        <v>7.667031763417305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5962.0</v>
      </c>
      <c r="E35" s="4" t="n">
        <f>E36-E24-E25-E26-E27-E28-E29-E30-E31-E32-E33-E34</f>
        <v>5971.0</v>
      </c>
      <c r="F35" s="5" t="n">
        <f si="0" t="shared"/>
        <v>-0.15072852118573102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37313.0</v>
      </c>
      <c r="E36" s="4" t="n">
        <v>35294.0</v>
      </c>
      <c r="F36" s="5" t="n">
        <f si="0" t="shared"/>
        <v>5.720519068396895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9352.0</v>
      </c>
      <c r="E37" s="4" t="n">
        <v>8099.0</v>
      </c>
      <c r="F37" s="5" t="n">
        <f si="0" t="shared"/>
        <v>15.471045808124458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1416.0</v>
      </c>
      <c r="E38" s="4" t="n">
        <v>1339.0</v>
      </c>
      <c r="F38" s="5" t="n">
        <f si="0" t="shared"/>
        <v>5.7505601194921585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171.0</v>
      </c>
      <c r="E39" s="4" t="n">
        <f>E40-E37-E38</f>
        <v>164.0</v>
      </c>
      <c r="F39" s="5" t="n">
        <f si="0" t="shared"/>
        <v>4.2682926829268295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10939.0</v>
      </c>
      <c r="E40" s="4" t="n">
        <v>9602.0</v>
      </c>
      <c r="F40" s="5" t="n">
        <f si="0" t="shared"/>
        <v>13.924182461987087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314.0</v>
      </c>
      <c r="E41" s="4" t="n">
        <v>508.0</v>
      </c>
      <c r="F41" s="5" t="n">
        <f si="0" t="shared"/>
        <v>-38.188976377952756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549.0</v>
      </c>
      <c r="E42" s="4" t="n">
        <f>E43-E41</f>
        <v>528.0</v>
      </c>
      <c r="F42" s="5" t="n">
        <f si="0" t="shared"/>
        <v>3.977272727272727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863.0</v>
      </c>
      <c r="E43" s="4" t="n">
        <v>1036.0</v>
      </c>
      <c r="F43" s="5" t="n">
        <f si="0" t="shared"/>
        <v>-16.698841698841697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66.0</v>
      </c>
      <c r="E44" s="4" t="n">
        <v>59.0</v>
      </c>
      <c r="F44" s="5" t="n">
        <f si="0" t="shared"/>
        <v>11.864406779661017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514951.0</v>
      </c>
      <c r="E45" s="4" t="n">
        <v>383574.0</v>
      </c>
      <c r="F45" s="5" t="n">
        <f si="0" t="shared"/>
        <v>34.25075735060249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1034730.0</v>
      </c>
      <c r="E46" s="8" t="n">
        <f>E44+E43+E40+E36+E23+E16+E45</f>
        <v>861592.0</v>
      </c>
      <c r="F46" s="5" t="n">
        <f si="0" t="shared"/>
        <v>20.09512623144133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