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<sst xmlns="http://schemas.openxmlformats.org/spreadsheetml/2006/main" count="98" uniqueCount="56">
  <si>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</si>
  <si>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</si>
  <si>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</si>
  <si>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</si>
  <si>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</si>
  <si>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</si>
  <si>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</si>
  <si>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</si>
  <si>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</si>
  <si>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</si>
  <si>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</si>
  <si>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</si>
  <si>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</si>
  <si>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</si>
  <si>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</si>
  <si>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</si>
  <si>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</si>
  <si>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</si>
  <si>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</si>
  <si>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</si>
  <si>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</si>
  <si>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</si>
  <si>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</si>
  <si>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</si>
  <si>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</si>
  <si>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</si>
  <si>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</si>
  <si>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</si>
  <si>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</si>
  <si>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</si>
  <si>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</si>
  <si>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</si>
  <si>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</si>
  <si>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</si>
  <si>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</si>
  <si>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</si>
  <si>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</si>
  <si>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</si>
  <si>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</si>
  <si>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</si>
  <si>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</si>
  <si>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</si>
  <si>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</si>
  <si>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</si>
  <si>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</si>
  <si>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</si>
  <si>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</si>
  <si>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</si>
  <si>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</si>
  <si>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</si>
  <si>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</si>
  <si>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</si>
  <si>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</si>
  <si>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105年4月來臺旅客人次及成長率－按國籍分
Table 1-3 Visitor Arrivals by Nationality,
 April, 2016</t>
  </si>
  <si>
    <t>105年4月
Apr.., 2016</t>
  </si>
  <si>
    <t>104年4月
Apr..,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</si>
</sst>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129592.0</v>
      </c>
      <c r="E3" s="4" t="n">
        <v>111308.0</v>
      </c>
      <c r="F3" s="5" t="n">
        <f>IF(E3=0,"-",(D3-E3)/E3*100)</f>
        <v>16.42649225572286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62869.0</v>
      </c>
      <c r="E4" s="4" t="n">
        <v>50183.0</v>
      </c>
      <c r="F4" s="5" t="n">
        <f ref="F4:F46" si="0" t="shared">IF(E4=0,"-",(D4-E4)/E4*100)</f>
        <v>25.279477113763626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3121.0</v>
      </c>
      <c r="E5" s="4" t="n">
        <v>3157.0</v>
      </c>
      <c r="F5" s="5" t="n">
        <f si="0" t="shared"/>
        <v>-1.1403230915426037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1770.0</v>
      </c>
      <c r="E6" s="4" t="n">
        <v>1871.0</v>
      </c>
      <c r="F6" s="5" t="n">
        <f si="0" t="shared"/>
        <v>-5.398182789951898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42409.0</v>
      </c>
      <c r="E7" s="4" t="n">
        <v>39143.0</v>
      </c>
      <c r="F7" s="5" t="n">
        <f si="0" t="shared"/>
        <v>8.34376516874026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28859.0</v>
      </c>
      <c r="E8" s="4" t="n">
        <v>28758.0</v>
      </c>
      <c r="F8" s="5" t="n">
        <f si="0" t="shared"/>
        <v>0.35120662076639547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14004.0</v>
      </c>
      <c r="E9" s="4" t="n">
        <v>13731.0</v>
      </c>
      <c r="F9" s="5" t="n">
        <f si="0" t="shared"/>
        <v>1.9882018789600175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14516.0</v>
      </c>
      <c r="E10" s="4" t="n">
        <v>13929.0</v>
      </c>
      <c r="F10" s="5" t="n">
        <f si="0" t="shared"/>
        <v>4.214229305764951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17997.0</v>
      </c>
      <c r="E11" s="4" t="n">
        <v>13205.0</v>
      </c>
      <c r="F11" s="5" t="n">
        <f si="0" t="shared"/>
        <v>36.289284361984095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14898.0</v>
      </c>
      <c r="E12" s="4" t="n">
        <v>13007.0</v>
      </c>
      <c r="F12" s="5" t="n">
        <f si="0" t="shared"/>
        <v>14.53832551702929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1344.0</v>
      </c>
      <c r="E13" s="4" t="n">
        <f>E14-E7-E8-E9-E10-E11-E12</f>
        <v>1231.0</v>
      </c>
      <c r="F13" s="5" t="n">
        <f si="0" t="shared"/>
        <v>9.179528838342812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134027.0</v>
      </c>
      <c r="E14" s="4" t="n">
        <v>123004.0</v>
      </c>
      <c r="F14" s="5" t="n">
        <f si="0" t="shared"/>
        <v>8.961497187083346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682.0</v>
      </c>
      <c r="E15" s="4" t="n">
        <f>E16-E3-E4-E5-E6-E14</f>
        <v>726.0</v>
      </c>
      <c r="F15" s="5" t="n">
        <f si="0" t="shared"/>
        <v>-6.0606060606060606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332061.0</v>
      </c>
      <c r="E16" s="4" t="n">
        <v>290249.0</v>
      </c>
      <c r="F16" s="5" t="n">
        <f si="0" t="shared"/>
        <v>14.405562120799727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11950.0</v>
      </c>
      <c r="E17" s="4" t="n">
        <v>11451.0</v>
      </c>
      <c r="F17" s="5" t="n">
        <f si="0" t="shared"/>
        <v>4.357698017640381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44092.0</v>
      </c>
      <c r="E18" s="4" t="n">
        <v>44779.0</v>
      </c>
      <c r="F18" s="5" t="n">
        <f si="0" t="shared"/>
        <v>-1.5342012997163847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319.0</v>
      </c>
      <c r="E19" s="4" t="n">
        <v>389.0</v>
      </c>
      <c r="F19" s="5" t="n">
        <f si="0" t="shared"/>
        <v>-17.994858611825194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406.0</v>
      </c>
      <c r="E20" s="4" t="n">
        <v>551.0</v>
      </c>
      <c r="F20" s="5" t="n">
        <f si="0" t="shared"/>
        <v>-26.31578947368421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94.0</v>
      </c>
      <c r="E21" s="4" t="n">
        <v>115.0</v>
      </c>
      <c r="F21" s="5" t="n">
        <f si="0" t="shared"/>
        <v>-18.26086956521739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873.0</v>
      </c>
      <c r="E22" s="4" t="n">
        <f>E23-E17-E18-E19-E20-E21</f>
        <v>786.0</v>
      </c>
      <c r="F22" s="5" t="n">
        <f>IF(E22=0,"-",(D22-E22)/E22*100)</f>
        <v>11.068702290076336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57734.0</v>
      </c>
      <c r="E23" s="4" t="n">
        <v>58071.0</v>
      </c>
      <c r="F23" s="5" t="n">
        <f si="0" t="shared"/>
        <v>-0.5803240860326153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521.0</v>
      </c>
      <c r="E24" s="4" t="n">
        <v>802.0</v>
      </c>
      <c r="F24" s="5" t="n">
        <f si="0" t="shared"/>
        <v>-35.03740648379052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4702.0</v>
      </c>
      <c r="E25" s="4" t="n">
        <v>4915.0</v>
      </c>
      <c r="F25" s="5" t="n">
        <f si="0" t="shared"/>
        <v>-4.333672431332655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5269.0</v>
      </c>
      <c r="E26" s="4" t="n">
        <v>5088.0</v>
      </c>
      <c r="F26" s="5" t="n">
        <f si="0" t="shared"/>
        <v>3.557389937106918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1663.0</v>
      </c>
      <c r="E27" s="4" t="n">
        <v>1630.0</v>
      </c>
      <c r="F27" s="5" t="n">
        <f si="0" t="shared"/>
        <v>2.024539877300614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2141.0</v>
      </c>
      <c r="E28" s="4" t="n">
        <v>1792.0</v>
      </c>
      <c r="F28" s="5" t="n">
        <f si="0" t="shared"/>
        <v>19.475446428571427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990.0</v>
      </c>
      <c r="E29" s="4" t="n">
        <v>1027.0</v>
      </c>
      <c r="F29" s="5" t="n">
        <f si="0" t="shared"/>
        <v>-3.6027263875365136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973.0</v>
      </c>
      <c r="E30" s="4" t="n">
        <v>862.0</v>
      </c>
      <c r="F30" s="5" t="n">
        <f si="0" t="shared"/>
        <v>12.877030162412991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8541.0</v>
      </c>
      <c r="E31" s="4" t="n">
        <v>10942.0</v>
      </c>
      <c r="F31" s="5" t="n">
        <f si="0" t="shared"/>
        <v>-21.942972034363002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585.0</v>
      </c>
      <c r="E32" s="4" t="n">
        <v>638.0</v>
      </c>
      <c r="F32" s="5" t="n">
        <f si="0" t="shared"/>
        <v>-8.307210031347962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174.0</v>
      </c>
      <c r="E33" s="4" t="n">
        <v>158.0</v>
      </c>
      <c r="F33" s="5" t="n">
        <f si="0" t="shared"/>
        <v>10.126582278481013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956.0</v>
      </c>
      <c r="E34" s="4" t="n">
        <v>866.0</v>
      </c>
      <c r="F34" s="5" t="n">
        <f si="0" t="shared"/>
        <v>10.392609699769054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5528.0</v>
      </c>
      <c r="E35" s="4" t="n">
        <f>E36-E24-E25-E26-E27-E28-E29-E30-E31-E32-E33-E34</f>
        <v>5849.0</v>
      </c>
      <c r="F35" s="5" t="n">
        <f si="0" t="shared"/>
        <v>-5.488117626944777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32043.0</v>
      </c>
      <c r="E36" s="4" t="n">
        <v>34569.0</v>
      </c>
      <c r="F36" s="5" t="n">
        <f si="0" t="shared"/>
        <v>-7.3071248806734355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8648.0</v>
      </c>
      <c r="E37" s="4" t="n">
        <v>10441.0</v>
      </c>
      <c r="F37" s="5" t="n">
        <f si="0" t="shared"/>
        <v>-17.17268460875395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1499.0</v>
      </c>
      <c r="E38" s="4" t="n">
        <v>1599.0</v>
      </c>
      <c r="F38" s="5" t="n">
        <f si="0" t="shared"/>
        <v>-6.2539086929330825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129.0</v>
      </c>
      <c r="E39" s="4" t="n">
        <f>E40-E37-E38</f>
        <v>140.0</v>
      </c>
      <c r="F39" s="5" t="n">
        <f si="0" t="shared"/>
        <v>-7.857142857142857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10276.0</v>
      </c>
      <c r="E40" s="4" t="n">
        <v>12180.0</v>
      </c>
      <c r="F40" s="5" t="n">
        <f si="0" t="shared"/>
        <v>-15.632183908045977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417.0</v>
      </c>
      <c r="E41" s="4" t="n">
        <v>467.0</v>
      </c>
      <c r="F41" s="5" t="n">
        <f si="0" t="shared"/>
        <v>-10.706638115631693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500.0</v>
      </c>
      <c r="E42" s="4" t="n">
        <f>E43-E41</f>
        <v>562.0</v>
      </c>
      <c r="F42" s="5" t="n">
        <f si="0" t="shared"/>
        <v>-11.032028469750891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917.0</v>
      </c>
      <c r="E43" s="4" t="n">
        <v>1029.0</v>
      </c>
      <c r="F43" s="5" t="n">
        <f si="0" t="shared"/>
        <v>-10.884353741496598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79.0</v>
      </c>
      <c r="E44" s="4" t="n">
        <v>63.0</v>
      </c>
      <c r="F44" s="5" t="n">
        <f si="0" t="shared"/>
        <v>25.396825396825395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477213.0</v>
      </c>
      <c r="E45" s="4" t="n">
        <v>491850.0</v>
      </c>
      <c r="F45" s="5" t="n">
        <f si="0" t="shared"/>
        <v>-2.975907288807563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910323.0</v>
      </c>
      <c r="E46" s="8" t="n">
        <f>E44+E43+E40+E36+E23+E16+E45</f>
        <v>888011.0</v>
      </c>
      <c r="F46" s="5" t="n">
        <f si="0" t="shared"/>
        <v>2.512581488292375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