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<sst xmlns="http://schemas.openxmlformats.org/spreadsheetml/2006/main" count="98" uniqueCount="56">
  <si>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</si>
  <si>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</si>
  <si>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</si>
  <si>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</si>
  <si>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</si>
  <si>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</si>
  <si>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</si>
  <si>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</si>
  <si>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</si>
  <si>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</si>
  <si>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</si>
  <si>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</si>
  <si>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</si>
  <si>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</si>
  <si>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</si>
  <si>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</si>
  <si>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</si>
  <si>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</si>
  <si>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</si>
  <si>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</si>
  <si>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</si>
  <si>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</si>
  <si>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</si>
  <si>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</si>
  <si>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</si>
  <si>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</si>
  <si>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</si>
  <si>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</si>
  <si>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</si>
  <si>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</si>
  <si>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</si>
  <si>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</si>
  <si>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</si>
  <si>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</si>
  <si>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</si>
  <si>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</si>
  <si>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</si>
  <si>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</si>
  <si>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</si>
  <si>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</si>
  <si>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</si>
  <si>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</si>
  <si>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</si>
  <si>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</si>
  <si>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</si>
  <si>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</si>
  <si>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</si>
  <si>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</si>
  <si>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</si>
  <si>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</si>
  <si>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</si>
  <si>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</si>
  <si>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</si>
  <si>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105年5月來臺旅客人次及成長率－按國籍分
Table 1-3 Visitor Arrivals by Nationality,
 May, 2016</t>
  </si>
  <si>
    <t>105年5月
May.., 2016</t>
  </si>
  <si>
    <t>104年5月
May..,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</si>
</sst>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145370.0</v>
      </c>
      <c r="E3" s="4" t="n">
        <v>124546.0</v>
      </c>
      <c r="F3" s="5" t="n">
        <f>IF(E3=0,"-",(D3-E3)/E3*100)</f>
        <v>16.719926774043326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64472.0</v>
      </c>
      <c r="E4" s="4" t="n">
        <v>54932.0</v>
      </c>
      <c r="F4" s="5" t="n">
        <f ref="F4:F46" si="0" t="shared">IF(E4=0,"-",(D4-E4)/E4*100)</f>
        <v>17.366926381708296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3587.0</v>
      </c>
      <c r="E5" s="4" t="n">
        <v>3445.0</v>
      </c>
      <c r="F5" s="5" t="n">
        <f si="0" t="shared"/>
        <v>4.121915820029027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1865.0</v>
      </c>
      <c r="E6" s="4" t="n">
        <v>1400.0</v>
      </c>
      <c r="F6" s="5" t="n">
        <f si="0" t="shared"/>
        <v>33.214285714285715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37325.0</v>
      </c>
      <c r="E7" s="4" t="n">
        <v>33161.0</v>
      </c>
      <c r="F7" s="5" t="n">
        <f si="0" t="shared"/>
        <v>12.556919272639547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26556.0</v>
      </c>
      <c r="E8" s="4" t="n">
        <v>27421.0</v>
      </c>
      <c r="F8" s="5" t="n">
        <f si="0" t="shared"/>
        <v>-3.1545166113562595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15352.0</v>
      </c>
      <c r="E9" s="4" t="n">
        <v>12406.0</v>
      </c>
      <c r="F9" s="5" t="n">
        <f si="0" t="shared"/>
        <v>23.746574238271805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15093.0</v>
      </c>
      <c r="E10" s="4" t="n">
        <v>13051.0</v>
      </c>
      <c r="F10" s="5" t="n">
        <f si="0" t="shared"/>
        <v>15.64631062753812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15443.0</v>
      </c>
      <c r="E11" s="4" t="n">
        <v>9594.0</v>
      </c>
      <c r="F11" s="5" t="n">
        <f si="0" t="shared"/>
        <v>60.96518657494268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14502.0</v>
      </c>
      <c r="E12" s="4" t="n">
        <v>11910.0</v>
      </c>
      <c r="F12" s="5" t="n">
        <f si="0" t="shared"/>
        <v>21.7632241813602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954.0</v>
      </c>
      <c r="E13" s="4" t="n">
        <f>E14-E7-E8-E9-E10-E11-E12</f>
        <v>915.0</v>
      </c>
      <c r="F13" s="5" t="n">
        <f si="0" t="shared"/>
        <v>4.2622950819672125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125225.0</v>
      </c>
      <c r="E14" s="4" t="n">
        <v>108458.0</v>
      </c>
      <c r="F14" s="5" t="n">
        <f si="0" t="shared"/>
        <v>15.459440520754578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925.0</v>
      </c>
      <c r="E15" s="4" t="n">
        <f>E16-E3-E4-E5-E6-E14</f>
        <v>754.0</v>
      </c>
      <c r="F15" s="5" t="n">
        <f si="0" t="shared"/>
        <v>22.679045092838194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341444.0</v>
      </c>
      <c r="E16" s="4" t="n">
        <v>293535.0</v>
      </c>
      <c r="F16" s="5" t="n">
        <f si="0" t="shared"/>
        <v>16.321392678896895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12290.0</v>
      </c>
      <c r="E17" s="4" t="n">
        <v>9776.0</v>
      </c>
      <c r="F17" s="5" t="n">
        <f si="0" t="shared"/>
        <v>25.71603927986907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45139.0</v>
      </c>
      <c r="E18" s="4" t="n">
        <v>40662.0</v>
      </c>
      <c r="F18" s="5" t="n">
        <f si="0" t="shared"/>
        <v>11.010279868181595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334.0</v>
      </c>
      <c r="E19" s="4" t="n">
        <v>259.0</v>
      </c>
      <c r="F19" s="5" t="n">
        <f si="0" t="shared"/>
        <v>28.957528957528954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361.0</v>
      </c>
      <c r="E20" s="4" t="n">
        <v>294.0</v>
      </c>
      <c r="F20" s="5" t="n">
        <f si="0" t="shared"/>
        <v>22.789115646258505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148.0</v>
      </c>
      <c r="E21" s="4" t="n">
        <v>97.0</v>
      </c>
      <c r="F21" s="5" t="n">
        <f si="0" t="shared"/>
        <v>52.57731958762887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971.0</v>
      </c>
      <c r="E22" s="4" t="n">
        <f>E23-E17-E18-E19-E20-E21</f>
        <v>822.0</v>
      </c>
      <c r="F22" s="5" t="n">
        <f>IF(E22=0,"-",(D22-E22)/E22*100)</f>
        <v>18.126520681265205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59243.0</v>
      </c>
      <c r="E23" s="4" t="n">
        <v>51910.0</v>
      </c>
      <c r="F23" s="5" t="n">
        <f si="0" t="shared"/>
        <v>14.12637256790599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522.0</v>
      </c>
      <c r="E24" s="4" t="n">
        <v>458.0</v>
      </c>
      <c r="F24" s="5" t="n">
        <f si="0" t="shared"/>
        <v>13.973799126637553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4253.0</v>
      </c>
      <c r="E25" s="4" t="n">
        <v>3547.0</v>
      </c>
      <c r="F25" s="5" t="n">
        <f si="0" t="shared"/>
        <v>19.904144347335777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4731.0</v>
      </c>
      <c r="E26" s="4" t="n">
        <v>4323.0</v>
      </c>
      <c r="F26" s="5" t="n">
        <f si="0" t="shared"/>
        <v>9.437890353920888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1657.0</v>
      </c>
      <c r="E27" s="4" t="n">
        <v>1527.0</v>
      </c>
      <c r="F27" s="5" t="n">
        <f si="0" t="shared"/>
        <v>8.513425016371972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2035.0</v>
      </c>
      <c r="E28" s="4" t="n">
        <v>1384.0</v>
      </c>
      <c r="F28" s="5" t="n">
        <f si="0" t="shared"/>
        <v>47.03757225433526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733.0</v>
      </c>
      <c r="E29" s="4" t="n">
        <v>695.0</v>
      </c>
      <c r="F29" s="5" t="n">
        <f si="0" t="shared"/>
        <v>5.467625899280575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923.0</v>
      </c>
      <c r="E30" s="4" t="n">
        <v>740.0</v>
      </c>
      <c r="F30" s="5" t="n">
        <f si="0" t="shared"/>
        <v>24.72972972972973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8322.0</v>
      </c>
      <c r="E31" s="4" t="n">
        <v>7395.0</v>
      </c>
      <c r="F31" s="5" t="n">
        <f si="0" t="shared"/>
        <v>12.535496957403652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540.0</v>
      </c>
      <c r="E32" s="4" t="n">
        <v>509.0</v>
      </c>
      <c r="F32" s="5" t="n">
        <f si="0" t="shared"/>
        <v>6.090373280943026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154.0</v>
      </c>
      <c r="E33" s="4" t="n">
        <v>106.0</v>
      </c>
      <c r="F33" s="5" t="n">
        <f si="0" t="shared"/>
        <v>45.28301886792453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822.0</v>
      </c>
      <c r="E34" s="4" t="n">
        <v>668.0</v>
      </c>
      <c r="F34" s="5" t="n">
        <f si="0" t="shared"/>
        <v>23.053892215568865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5538.0</v>
      </c>
      <c r="E35" s="4" t="n">
        <f>E36-E24-E25-E26-E27-E28-E29-E30-E31-E32-E33-E34</f>
        <v>5084.0</v>
      </c>
      <c r="F35" s="5" t="n">
        <f si="0" t="shared"/>
        <v>8.929976396538159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30230.0</v>
      </c>
      <c r="E36" s="4" t="n">
        <v>26436.0</v>
      </c>
      <c r="F36" s="5" t="n">
        <f si="0" t="shared"/>
        <v>14.351641700711152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7442.0</v>
      </c>
      <c r="E37" s="4" t="n">
        <v>6159.0</v>
      </c>
      <c r="F37" s="5" t="n">
        <f si="0" t="shared"/>
        <v>20.83130378308167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1332.0</v>
      </c>
      <c r="E38" s="4" t="n">
        <v>1178.0</v>
      </c>
      <c r="F38" s="5" t="n">
        <f si="0" t="shared"/>
        <v>13.073005093378608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146.0</v>
      </c>
      <c r="E39" s="4" t="n">
        <f>E40-E37-E38</f>
        <v>98.0</v>
      </c>
      <c r="F39" s="5" t="n">
        <f si="0" t="shared"/>
        <v>48.97959183673469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8920.0</v>
      </c>
      <c r="E40" s="4" t="n">
        <v>7435.0</v>
      </c>
      <c r="F40" s="5" t="n">
        <f si="0" t="shared"/>
        <v>19.973100201748487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369.0</v>
      </c>
      <c r="E41" s="4" t="n">
        <v>316.0</v>
      </c>
      <c r="F41" s="5" t="n">
        <f si="0" t="shared"/>
        <v>16.77215189873418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593.0</v>
      </c>
      <c r="E42" s="4" t="n">
        <f>E43-E41</f>
        <v>524.0</v>
      </c>
      <c r="F42" s="5" t="n">
        <f si="0" t="shared"/>
        <v>13.16793893129771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962.0</v>
      </c>
      <c r="E43" s="4" t="n">
        <v>840.0</v>
      </c>
      <c r="F43" s="5" t="n">
        <f si="0" t="shared"/>
        <v>14.523809523809526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57.0</v>
      </c>
      <c r="E44" s="4" t="n">
        <v>56.0</v>
      </c>
      <c r="F44" s="5" t="n">
        <f si="0" t="shared"/>
        <v>1.7857142857142856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441709.0</v>
      </c>
      <c r="E45" s="4" t="n">
        <v>486168.0</v>
      </c>
      <c r="F45" s="5" t="n">
        <f si="0" t="shared"/>
        <v>-9.144781227888302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882565.0</v>
      </c>
      <c r="E46" s="8" t="n">
        <f>E44+E43+E40+E36+E23+E16+E45</f>
        <v>866380.0</v>
      </c>
      <c r="F46" s="5" t="n">
        <f si="0" t="shared"/>
        <v>1.868117915926037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