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<sst xmlns="http://schemas.openxmlformats.org/spreadsheetml/2006/main" count="98" uniqueCount="56">
  <si>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</si>
  <si>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</si>
  <si>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</si>
  <si>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</si>
  <si>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</si>
  <si>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</si>
  <si>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</si>
  <si>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</si>
  <si>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</si>
  <si>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</si>
  <si>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</si>
  <si>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</si>
  <si>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</si>
  <si>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</si>
  <si>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</si>
  <si>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</si>
  <si>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</si>
  <si>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</si>
  <si>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</si>
  <si>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</si>
  <si>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</si>
  <si>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</si>
  <si>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</si>
  <si>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</si>
  <si>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</si>
  <si>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</si>
  <si>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</si>
  <si>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</si>
  <si>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</si>
  <si>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</si>
  <si>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</si>
  <si>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</si>
  <si>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</si>
  <si>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</si>
  <si>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</si>
  <si>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</si>
  <si>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</si>
  <si>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</si>
  <si>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</si>
  <si>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</si>
  <si>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</si>
  <si>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</si>
  <si>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</si>
  <si>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</si>
  <si>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</si>
  <si>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</si>
  <si>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</si>
  <si>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</si>
  <si>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</si>
  <si>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</si>
  <si>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</si>
  <si>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</si>
  <si>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</si>
  <si>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105年7月來臺旅客人次及成長率－按國籍分
Table 1-3 Visitor Arrivals by Nationality,
 July, 2016</t>
  </si>
  <si>
    <t>105年7月
Jul.., 2016</t>
  </si>
  <si>
    <t>104年7月
Jul..,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</si>
</sst>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133906.0</v>
      </c>
      <c r="E3" s="4" t="n">
        <v>113294.0</v>
      </c>
      <c r="F3" s="5" t="n">
        <f>IF(E3=0,"-",(D3-E3)/E3*100)</f>
        <v>18.193372994156796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71654.0</v>
      </c>
      <c r="E4" s="4" t="n">
        <v>45530.0</v>
      </c>
      <c r="F4" s="5" t="n">
        <f ref="F4:F46" si="0" t="shared">IF(E4=0,"-",(D4-E4)/E4*100)</f>
        <v>57.37755326158577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3111.0</v>
      </c>
      <c r="E5" s="4" t="n">
        <v>2594.0</v>
      </c>
      <c r="F5" s="5" t="n">
        <f si="0" t="shared"/>
        <v>19.93060909791827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1582.0</v>
      </c>
      <c r="E6" s="4" t="n">
        <v>1095.0</v>
      </c>
      <c r="F6" s="5" t="n">
        <f si="0" t="shared"/>
        <v>44.474885844748854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27698.0</v>
      </c>
      <c r="E7" s="4" t="n">
        <v>25313.0</v>
      </c>
      <c r="F7" s="5" t="n">
        <f si="0" t="shared"/>
        <v>9.422036107928733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19240.0</v>
      </c>
      <c r="E8" s="4" t="n">
        <v>19141.0</v>
      </c>
      <c r="F8" s="5" t="n">
        <f si="0" t="shared"/>
        <v>0.5172143566166867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17311.0</v>
      </c>
      <c r="E9" s="4" t="n">
        <v>21200.0</v>
      </c>
      <c r="F9" s="5" t="n">
        <f si="0" t="shared"/>
        <v>-18.34433962264151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12336.0</v>
      </c>
      <c r="E10" s="4" t="n">
        <v>10799.0</v>
      </c>
      <c r="F10" s="5" t="n">
        <f si="0" t="shared"/>
        <v>14.232799333271599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10009.0</v>
      </c>
      <c r="E11" s="4" t="n">
        <v>8344.0</v>
      </c>
      <c r="F11" s="5" t="n">
        <f si="0" t="shared"/>
        <v>19.954458293384466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15168.0</v>
      </c>
      <c r="E12" s="4" t="n">
        <v>12730.0</v>
      </c>
      <c r="F12" s="5" t="n">
        <f si="0" t="shared"/>
        <v>19.151610369206598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972.0</v>
      </c>
      <c r="E13" s="4" t="n">
        <f>E14-E7-E8-E9-E10-E11-E12</f>
        <v>807.0</v>
      </c>
      <c r="F13" s="5" t="n">
        <f si="0" t="shared"/>
        <v>20.44609665427509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102734.0</v>
      </c>
      <c r="E14" s="4" t="n">
        <v>98334.0</v>
      </c>
      <c r="F14" s="5" t="n">
        <f si="0" t="shared"/>
        <v>4.474545935281795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754.0</v>
      </c>
      <c r="E15" s="4" t="n">
        <f>E16-E3-E4-E5-E6-E14</f>
        <v>564.0</v>
      </c>
      <c r="F15" s="5" t="n">
        <f si="0" t="shared"/>
        <v>33.687943262411345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313741.0</v>
      </c>
      <c r="E16" s="4" t="n">
        <v>261411.0</v>
      </c>
      <c r="F16" s="5" t="n">
        <f si="0" t="shared"/>
        <v>20.018285382022942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11062.0</v>
      </c>
      <c r="E17" s="4" t="n">
        <v>9927.0</v>
      </c>
      <c r="F17" s="5" t="n">
        <f si="0" t="shared"/>
        <v>11.433464289311978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44200.0</v>
      </c>
      <c r="E18" s="4" t="n">
        <v>40767.0</v>
      </c>
      <c r="F18" s="5" t="n">
        <f si="0" t="shared"/>
        <v>8.421026810900974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334.0</v>
      </c>
      <c r="E19" s="4" t="n">
        <v>311.0</v>
      </c>
      <c r="F19" s="5" t="n">
        <f si="0" t="shared"/>
        <v>7.395498392282958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303.0</v>
      </c>
      <c r="E20" s="4" t="n">
        <v>257.0</v>
      </c>
      <c r="F20" s="5" t="n">
        <f si="0" t="shared"/>
        <v>17.898832684824903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61.0</v>
      </c>
      <c r="E21" s="4" t="n">
        <v>79.0</v>
      </c>
      <c r="F21" s="5" t="n">
        <f si="0" t="shared"/>
        <v>-22.78481012658228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755.0</v>
      </c>
      <c r="E22" s="4" t="n">
        <f>E23-E17-E18-E19-E20-E21</f>
        <v>732.0</v>
      </c>
      <c r="F22" s="5" t="n">
        <f>IF(E22=0,"-",(D22-E22)/E22*100)</f>
        <v>3.1420765027322406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56715.0</v>
      </c>
      <c r="E23" s="4" t="n">
        <v>52073.0</v>
      </c>
      <c r="F23" s="5" t="n">
        <f si="0" t="shared"/>
        <v>8.914408618669945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682.0</v>
      </c>
      <c r="E24" s="4" t="n">
        <v>636.0</v>
      </c>
      <c r="F24" s="5" t="n">
        <f si="0" t="shared"/>
        <v>7.232704402515723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4303.0</v>
      </c>
      <c r="E25" s="4" t="n">
        <v>4097.0</v>
      </c>
      <c r="F25" s="5" t="n">
        <f si="0" t="shared"/>
        <v>5.0280693190139125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4400.0</v>
      </c>
      <c r="E26" s="4" t="n">
        <v>4001.0</v>
      </c>
      <c r="F26" s="5" t="n">
        <f si="0" t="shared"/>
        <v>9.972506873281679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1467.0</v>
      </c>
      <c r="E27" s="4" t="n">
        <v>1352.0</v>
      </c>
      <c r="F27" s="5" t="n">
        <f si="0" t="shared"/>
        <v>8.505917159763314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2249.0</v>
      </c>
      <c r="E28" s="4" t="n">
        <v>1805.0</v>
      </c>
      <c r="F28" s="5" t="n">
        <f si="0" t="shared"/>
        <v>24.598337950138504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946.0</v>
      </c>
      <c r="E29" s="4" t="n">
        <v>817.0</v>
      </c>
      <c r="F29" s="5" t="n">
        <f si="0" t="shared"/>
        <v>15.789473684210526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985.0</v>
      </c>
      <c r="E30" s="4" t="n">
        <v>840.0</v>
      </c>
      <c r="F30" s="5" t="n">
        <f si="0" t="shared"/>
        <v>17.261904761904763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7851.0</v>
      </c>
      <c r="E31" s="4" t="n">
        <v>7749.0</v>
      </c>
      <c r="F31" s="5" t="n">
        <f si="0" t="shared"/>
        <v>1.316298877274487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672.0</v>
      </c>
      <c r="E32" s="4" t="n">
        <v>634.0</v>
      </c>
      <c r="F32" s="5" t="n">
        <f si="0" t="shared"/>
        <v>5.993690851735016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192.0</v>
      </c>
      <c r="E33" s="4" t="n">
        <v>155.0</v>
      </c>
      <c r="F33" s="5" t="n">
        <f si="0" t="shared"/>
        <v>23.870967741935484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640.0</v>
      </c>
      <c r="E34" s="4" t="n">
        <v>620.0</v>
      </c>
      <c r="F34" s="5" t="n">
        <f si="0" t="shared"/>
        <v>3.225806451612903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6112.0</v>
      </c>
      <c r="E35" s="4" t="n">
        <f>E36-E24-E25-E26-E27-E28-E29-E30-E31-E32-E33-E34</f>
        <v>5095.0</v>
      </c>
      <c r="F35" s="5" t="n">
        <f si="0" t="shared"/>
        <v>19.96074582924436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30499.0</v>
      </c>
      <c r="E36" s="4" t="n">
        <v>27801.0</v>
      </c>
      <c r="F36" s="5" t="n">
        <f si="0" t="shared"/>
        <v>9.704686881766843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6333.0</v>
      </c>
      <c r="E37" s="4" t="n">
        <v>6119.0</v>
      </c>
      <c r="F37" s="5" t="n">
        <f si="0" t="shared"/>
        <v>3.4973034809609413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1242.0</v>
      </c>
      <c r="E38" s="4" t="n">
        <v>1153.0</v>
      </c>
      <c r="F38" s="5" t="n">
        <f si="0" t="shared"/>
        <v>7.718993928881179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194.0</v>
      </c>
      <c r="E39" s="4" t="n">
        <f>E40-E37-E38</f>
        <v>133.0</v>
      </c>
      <c r="F39" s="5" t="n">
        <f si="0" t="shared"/>
        <v>45.86466165413533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7769.0</v>
      </c>
      <c r="E40" s="4" t="n">
        <v>7405.0</v>
      </c>
      <c r="F40" s="5" t="n">
        <f si="0" t="shared"/>
        <v>4.915597569209993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453.0</v>
      </c>
      <c r="E41" s="4" t="n">
        <v>421.0</v>
      </c>
      <c r="F41" s="5" t="n">
        <f si="0" t="shared"/>
        <v>7.600950118764846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531.0</v>
      </c>
      <c r="E42" s="4" t="n">
        <f>E43-E41</f>
        <v>405.0</v>
      </c>
      <c r="F42" s="5" t="n">
        <f si="0" t="shared"/>
        <v>31.11111111111111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984.0</v>
      </c>
      <c r="E43" s="4" t="n">
        <v>826.0</v>
      </c>
      <c r="F43" s="5" t="n">
        <f si="0" t="shared"/>
        <v>19.128329297820823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65.0</v>
      </c>
      <c r="E44" s="4" t="n">
        <v>59.0</v>
      </c>
      <c r="F44" s="5" t="n">
        <f si="0" t="shared"/>
        <v>10.16949152542373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439096.0</v>
      </c>
      <c r="E45" s="4" t="n">
        <v>483664.0</v>
      </c>
      <c r="F45" s="5" t="n">
        <f si="0" t="shared"/>
        <v>-9.214661417843791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848869.0</v>
      </c>
      <c r="E46" s="8" t="n">
        <f>E44+E43+E40+E36+E23+E16+E45</f>
        <v>833239.0</v>
      </c>
      <c r="F46" s="5" t="n">
        <f si="0" t="shared"/>
        <v>1.8758123419571096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