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<sst xmlns="http://schemas.openxmlformats.org/spreadsheetml/2006/main" count="98" uniqueCount="56">
  <si>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</si>
  <si>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</si>
  <si>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</si>
  <si>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</si>
  <si>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</si>
  <si>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</si>
  <si>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</si>
  <si>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</si>
  <si>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</si>
  <si>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</si>
  <si>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</si>
  <si>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</si>
  <si>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</si>
  <si>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</si>
  <si>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</si>
  <si>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</si>
  <si>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</si>
  <si>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</si>
  <si>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</si>
  <si>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</si>
  <si>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</si>
  <si>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</si>
  <si>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</si>
  <si>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</si>
  <si>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</si>
  <si>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</si>
  <si>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</si>
  <si>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</si>
  <si>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</si>
  <si>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</si>
  <si>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</si>
  <si>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</si>
  <si>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</si>
  <si>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</si>
  <si>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</si>
  <si>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</si>
  <si>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</si>
  <si>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</si>
  <si>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</si>
  <si>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</si>
  <si>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</si>
  <si>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</si>
  <si>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</si>
  <si>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</si>
  <si>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</si>
  <si>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</si>
  <si>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</si>
  <si>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</si>
  <si>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</si>
  <si>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</si>
  <si>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</si>
  <si>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</si>
  <si>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</si>
  <si>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105年8月來臺旅客人次及成長率－按國籍分
Table 1-3 Visitor Arrivals by Nationality,
 August, 2016</t>
  </si>
  <si>
    <t>105年8月
Aug.., 2016</t>
  </si>
  <si>
    <t>104年8月
Aug..,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</si>
</sst>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186700.0</v>
      </c>
      <c r="E3" s="4" t="n">
        <v>143459.0</v>
      </c>
      <c r="F3" s="5" t="n">
        <f>IF(E3=0,"-",(D3-E3)/E3*100)</f>
        <v>30.141712963285677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78232.0</v>
      </c>
      <c r="E4" s="4" t="n">
        <v>54563.0</v>
      </c>
      <c r="F4" s="5" t="n">
        <f ref="F4:F46" si="0" t="shared">IF(E4=0,"-",(D4-E4)/E4*100)</f>
        <v>43.379213019811964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3489.0</v>
      </c>
      <c r="E5" s="4" t="n">
        <v>3407.0</v>
      </c>
      <c r="F5" s="5" t="n">
        <f si="0" t="shared"/>
        <v>2.4068095098326974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1413.0</v>
      </c>
      <c r="E6" s="4" t="n">
        <v>1361.0</v>
      </c>
      <c r="F6" s="5" t="n">
        <f si="0" t="shared"/>
        <v>3.8207200587803087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25252.0</v>
      </c>
      <c r="E7" s="4" t="n">
        <v>24063.0</v>
      </c>
      <c r="F7" s="5" t="n">
        <f si="0" t="shared"/>
        <v>4.941196027095541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16917.0</v>
      </c>
      <c r="E8" s="4" t="n">
        <v>19617.0</v>
      </c>
      <c r="F8" s="5" t="n">
        <f si="0" t="shared"/>
        <v>-13.763572411683745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15131.0</v>
      </c>
      <c r="E9" s="4" t="n">
        <v>13939.0</v>
      </c>
      <c r="F9" s="5" t="n">
        <f si="0" t="shared"/>
        <v>8.551546021952793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13132.0</v>
      </c>
      <c r="E10" s="4" t="n">
        <v>10908.0</v>
      </c>
      <c r="F10" s="5" t="n">
        <f si="0" t="shared"/>
        <v>20.38870553722039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13477.0</v>
      </c>
      <c r="E11" s="4" t="n">
        <v>7897.0</v>
      </c>
      <c r="F11" s="5" t="n">
        <f si="0" t="shared"/>
        <v>70.65974420666076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16796.0</v>
      </c>
      <c r="E12" s="4" t="n">
        <v>12598.0</v>
      </c>
      <c r="F12" s="5" t="n">
        <f si="0" t="shared"/>
        <v>33.322749642800446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1218.0</v>
      </c>
      <c r="E13" s="4" t="n">
        <f>E14-E7-E8-E9-E10-E11-E12</f>
        <v>733.0</v>
      </c>
      <c r="F13" s="5" t="n">
        <f si="0" t="shared"/>
        <v>66.16643929058664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101923.0</v>
      </c>
      <c r="E14" s="4" t="n">
        <v>89755.0</v>
      </c>
      <c r="F14" s="5" t="n">
        <f si="0" t="shared"/>
        <v>13.55690490780458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900.0</v>
      </c>
      <c r="E15" s="4" t="n">
        <f>E16-E3-E4-E5-E6-E14</f>
        <v>782.0</v>
      </c>
      <c r="F15" s="5" t="n">
        <f si="0" t="shared"/>
        <v>15.089514066496163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372657.0</v>
      </c>
      <c r="E16" s="4" t="n">
        <v>293327.0</v>
      </c>
      <c r="F16" s="5" t="n">
        <f si="0" t="shared"/>
        <v>27.044902105840922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10783.0</v>
      </c>
      <c r="E17" s="4" t="n">
        <v>9569.0</v>
      </c>
      <c r="F17" s="5" t="n">
        <f si="0" t="shared"/>
        <v>12.686801128644582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40305.0</v>
      </c>
      <c r="E18" s="4" t="n">
        <v>36367.0</v>
      </c>
      <c r="F18" s="5" t="n">
        <f si="0" t="shared"/>
        <v>10.828498363901339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314.0</v>
      </c>
      <c r="E19" s="4" t="n">
        <v>309.0</v>
      </c>
      <c r="F19" s="5" t="n">
        <f si="0" t="shared"/>
        <v>1.6181229773462782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364.0</v>
      </c>
      <c r="E20" s="4" t="n">
        <v>346.0</v>
      </c>
      <c r="F20" s="5" t="n">
        <f si="0" t="shared"/>
        <v>5.202312138728324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67.0</v>
      </c>
      <c r="E21" s="4" t="n">
        <v>70.0</v>
      </c>
      <c r="F21" s="5" t="n">
        <f si="0" t="shared"/>
        <v>-4.285714285714286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1065.0</v>
      </c>
      <c r="E22" s="4" t="n">
        <f>E23-E17-E18-E19-E20-E21</f>
        <v>835.0</v>
      </c>
      <c r="F22" s="5" t="n">
        <f>IF(E22=0,"-",(D22-E22)/E22*100)</f>
        <v>27.54491017964072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52898.0</v>
      </c>
      <c r="E23" s="4" t="n">
        <v>47496.0</v>
      </c>
      <c r="F23" s="5" t="n">
        <f si="0" t="shared"/>
        <v>11.373589354893044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518.0</v>
      </c>
      <c r="E24" s="4" t="n">
        <v>487.0</v>
      </c>
      <c r="F24" s="5" t="n">
        <f si="0" t="shared"/>
        <v>6.365503080082135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3957.0</v>
      </c>
      <c r="E25" s="4" t="n">
        <v>3804.0</v>
      </c>
      <c r="F25" s="5" t="n">
        <f si="0" t="shared"/>
        <v>4.022082018927445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4584.0</v>
      </c>
      <c r="E26" s="4" t="n">
        <v>4556.0</v>
      </c>
      <c r="F26" s="5" t="n">
        <f si="0" t="shared"/>
        <v>0.6145741878841089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1431.0</v>
      </c>
      <c r="E27" s="4" t="n">
        <v>1319.0</v>
      </c>
      <c r="F27" s="5" t="n">
        <f si="0" t="shared"/>
        <v>8.491281273692191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2042.0</v>
      </c>
      <c r="E28" s="4" t="n">
        <v>1631.0</v>
      </c>
      <c r="F28" s="5" t="n">
        <f si="0" t="shared"/>
        <v>25.199264255058246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731.0</v>
      </c>
      <c r="E29" s="4" t="n">
        <v>704.0</v>
      </c>
      <c r="F29" s="5" t="n">
        <f si="0" t="shared"/>
        <v>3.835227272727273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1050.0</v>
      </c>
      <c r="E30" s="4" t="n">
        <v>994.0</v>
      </c>
      <c r="F30" s="5" t="n">
        <f si="0" t="shared"/>
        <v>5.633802816901409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7682.0</v>
      </c>
      <c r="E31" s="4" t="n">
        <v>7785.0</v>
      </c>
      <c r="F31" s="5" t="n">
        <f si="0" t="shared"/>
        <v>-1.3230571612074502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609.0</v>
      </c>
      <c r="E32" s="4" t="n">
        <v>633.0</v>
      </c>
      <c r="F32" s="5" t="n">
        <f si="0" t="shared"/>
        <v>-3.7914691943127963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142.0</v>
      </c>
      <c r="E33" s="4" t="n">
        <v>134.0</v>
      </c>
      <c r="F33" s="5" t="n">
        <f si="0" t="shared"/>
        <v>5.970149253731343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552.0</v>
      </c>
      <c r="E34" s="4" t="n">
        <v>527.0</v>
      </c>
      <c r="F34" s="5" t="n">
        <f si="0" t="shared"/>
        <v>4.743833017077799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5879.0</v>
      </c>
      <c r="E35" s="4" t="n">
        <f>E36-E24-E25-E26-E27-E28-E29-E30-E31-E32-E33-E34</f>
        <v>5675.0</v>
      </c>
      <c r="F35" s="5" t="n">
        <f si="0" t="shared"/>
        <v>3.594713656387665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29177.0</v>
      </c>
      <c r="E36" s="4" t="n">
        <v>28249.0</v>
      </c>
      <c r="F36" s="5" t="n">
        <f si="0" t="shared"/>
        <v>3.285072037948246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5588.0</v>
      </c>
      <c r="E37" s="4" t="n">
        <v>5631.0</v>
      </c>
      <c r="F37" s="5" t="n">
        <f si="0" t="shared"/>
        <v>-0.7636299058781745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1156.0</v>
      </c>
      <c r="E38" s="4" t="n">
        <v>1155.0</v>
      </c>
      <c r="F38" s="5" t="n">
        <f si="0" t="shared"/>
        <v>0.08658008658008658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186.0</v>
      </c>
      <c r="E39" s="4" t="n">
        <f>E40-E37-E38</f>
        <v>154.0</v>
      </c>
      <c r="F39" s="5" t="n">
        <f si="0" t="shared"/>
        <v>20.77922077922078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6930.0</v>
      </c>
      <c r="E40" s="4" t="n">
        <v>6940.0</v>
      </c>
      <c r="F40" s="5" t="n">
        <f si="0" t="shared"/>
        <v>-0.1440922190201729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627.0</v>
      </c>
      <c r="E41" s="4" t="n">
        <v>610.0</v>
      </c>
      <c r="F41" s="5" t="n">
        <f si="0" t="shared"/>
        <v>2.7868852459016393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560.0</v>
      </c>
      <c r="E42" s="4" t="n">
        <f>E43-E41</f>
        <v>461.0</v>
      </c>
      <c r="F42" s="5" t="n">
        <f si="0" t="shared"/>
        <v>21.475054229934923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1187.0</v>
      </c>
      <c r="E43" s="4" t="n">
        <v>1071.0</v>
      </c>
      <c r="F43" s="5" t="n">
        <f si="0" t="shared"/>
        <v>10.830999066293185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70.0</v>
      </c>
      <c r="E44" s="4" t="n">
        <v>50.0</v>
      </c>
      <c r="F44" s="5" t="n">
        <f si="0" t="shared"/>
        <v>40.0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400621.0</v>
      </c>
      <c r="E45" s="4" t="n">
        <v>517125.0</v>
      </c>
      <c r="F45" s="5" t="n">
        <f si="0" t="shared"/>
        <v>-22.529175731206188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863540.0</v>
      </c>
      <c r="E46" s="8" t="n">
        <f>E44+E43+E40+E36+E23+E16+E45</f>
        <v>894258.0</v>
      </c>
      <c r="F46" s="5" t="n">
        <f si="0" t="shared"/>
        <v>-3.435026580695951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