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<sst xmlns="http://schemas.openxmlformats.org/spreadsheetml/2006/main" count="98" uniqueCount="56">
  <si>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</si>
  <si>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</si>
  <si>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</si>
  <si>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</si>
  <si>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</si>
  <si>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</si>
  <si>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</si>
  <si>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</si>
  <si>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</si>
  <si>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</si>
  <si>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</si>
  <si>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</si>
  <si>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</si>
  <si>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</si>
  <si>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</si>
  <si>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</si>
  <si>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</si>
  <si>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</si>
  <si>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</si>
  <si>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</si>
  <si>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</si>
  <si>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</si>
  <si>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</si>
  <si>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</si>
  <si>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</si>
  <si>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</si>
  <si>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</si>
  <si>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</si>
  <si>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</si>
  <si>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</si>
  <si>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</si>
  <si>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</si>
  <si>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</si>
  <si>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</si>
  <si>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</si>
  <si>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</si>
  <si>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</si>
  <si>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</si>
  <si>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</si>
  <si>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</si>
  <si>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</si>
  <si>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</si>
  <si>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</si>
  <si>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</si>
  <si>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</si>
  <si>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</si>
  <si>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</si>
  <si>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</si>
  <si>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</si>
  <si>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</si>
  <si>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</si>
  <si>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</si>
  <si>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</si>
  <si>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105年9月來臺旅客人次及成長率－按國籍分
Table 1-3 Visitor Arrivals by Nationality,
 September, 2016</t>
  </si>
  <si>
    <t>105年9月
Sep.., 2016</t>
  </si>
  <si>
    <t>104年9月
Sep..,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</si>
</sst>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158140.0</v>
      </c>
      <c r="E3" s="4" t="n">
        <v>145814.0</v>
      </c>
      <c r="F3" s="5" t="n">
        <f>IF(E3=0,"-",(D3-E3)/E3*100)</f>
        <v>8.453234943146748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72247.0</v>
      </c>
      <c r="E4" s="4" t="n">
        <v>46989.0</v>
      </c>
      <c r="F4" s="5" t="n">
        <f ref="F4:F46" si="0" t="shared">IF(E4=0,"-",(D4-E4)/E4*100)</f>
        <v>53.75300602268616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3002.0</v>
      </c>
      <c r="E5" s="4" t="n">
        <v>3430.0</v>
      </c>
      <c r="F5" s="5" t="n">
        <f si="0" t="shared"/>
        <v>-12.478134110787172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1257.0</v>
      </c>
      <c r="E6" s="4" t="n">
        <v>1273.0</v>
      </c>
      <c r="F6" s="5" t="n">
        <f si="0" t="shared"/>
        <v>-1.2568735271013356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42163.0</v>
      </c>
      <c r="E7" s="4" t="n">
        <v>38625.0</v>
      </c>
      <c r="F7" s="5" t="n">
        <f si="0" t="shared"/>
        <v>9.159870550161813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24621.0</v>
      </c>
      <c r="E8" s="4" t="n">
        <v>23514.0</v>
      </c>
      <c r="F8" s="5" t="n">
        <f si="0" t="shared"/>
        <v>4.707833631028324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15802.0</v>
      </c>
      <c r="E9" s="4" t="n">
        <v>13498.0</v>
      </c>
      <c r="F9" s="5" t="n">
        <f si="0" t="shared"/>
        <v>17.069195436360943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12820.0</v>
      </c>
      <c r="E10" s="4" t="n">
        <v>9759.0</v>
      </c>
      <c r="F10" s="5" t="n">
        <f si="0" t="shared"/>
        <v>31.365918639204835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13949.0</v>
      </c>
      <c r="E11" s="4" t="n">
        <v>8252.0</v>
      </c>
      <c r="F11" s="5" t="n">
        <f si="0" t="shared"/>
        <v>69.03780901599612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16801.0</v>
      </c>
      <c r="E12" s="4" t="n">
        <v>12051.0</v>
      </c>
      <c r="F12" s="5" t="n">
        <f si="0" t="shared"/>
        <v>39.41581611484524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1366.0</v>
      </c>
      <c r="E13" s="4" t="n">
        <f>E14-E7-E8-E9-E10-E11-E12</f>
        <v>1015.0</v>
      </c>
      <c r="F13" s="5" t="n">
        <f si="0" t="shared"/>
        <v>34.58128078817734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127522.0</v>
      </c>
      <c r="E14" s="4" t="n">
        <v>106714.0</v>
      </c>
      <c r="F14" s="5" t="n">
        <f si="0" t="shared"/>
        <v>19.498847386472253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1109.0</v>
      </c>
      <c r="E15" s="4" t="n">
        <f>E16-E3-E4-E5-E6-E14</f>
        <v>1193.0</v>
      </c>
      <c r="F15" s="5" t="n">
        <f si="0" t="shared"/>
        <v>-7.041072925398156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363277.0</v>
      </c>
      <c r="E16" s="4" t="n">
        <v>305413.0</v>
      </c>
      <c r="F16" s="5" t="n">
        <f si="0" t="shared"/>
        <v>18.94614833029373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9724.0</v>
      </c>
      <c r="E17" s="4" t="n">
        <v>8048.0</v>
      </c>
      <c r="F17" s="5" t="n">
        <f si="0" t="shared"/>
        <v>20.825049701789265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35930.0</v>
      </c>
      <c r="E18" s="4" t="n">
        <v>33547.0</v>
      </c>
      <c r="F18" s="5" t="n">
        <f si="0" t="shared"/>
        <v>7.10346677795332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206.0</v>
      </c>
      <c r="E19" s="4" t="n">
        <v>207.0</v>
      </c>
      <c r="F19" s="5" t="n">
        <f si="0" t="shared"/>
        <v>-0.4830917874396135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266.0</v>
      </c>
      <c r="E20" s="4" t="n">
        <v>236.0</v>
      </c>
      <c r="F20" s="5" t="n">
        <f si="0" t="shared"/>
        <v>12.711864406779661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82.0</v>
      </c>
      <c r="E21" s="4" t="n">
        <v>83.0</v>
      </c>
      <c r="F21" s="5" t="n">
        <f si="0" t="shared"/>
        <v>-1.2048192771084338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1298.0</v>
      </c>
      <c r="E22" s="4" t="n">
        <f>E23-E17-E18-E19-E20-E21</f>
        <v>1127.0</v>
      </c>
      <c r="F22" s="5" t="n">
        <f>IF(E22=0,"-",(D22-E22)/E22*100)</f>
        <v>15.173025732031945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47506.0</v>
      </c>
      <c r="E23" s="4" t="n">
        <v>43248.0</v>
      </c>
      <c r="F23" s="5" t="n">
        <f si="0" t="shared"/>
        <v>9.845541990381058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613.0</v>
      </c>
      <c r="E24" s="4" t="n">
        <v>512.0</v>
      </c>
      <c r="F24" s="5" t="n">
        <f si="0" t="shared"/>
        <v>19.7265625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3806.0</v>
      </c>
      <c r="E25" s="4" t="n">
        <v>3414.0</v>
      </c>
      <c r="F25" s="5" t="n">
        <f si="0" t="shared"/>
        <v>11.482132396016404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5079.0</v>
      </c>
      <c r="E26" s="4" t="n">
        <v>4736.0</v>
      </c>
      <c r="F26" s="5" t="n">
        <f si="0" t="shared"/>
        <v>7.242398648648648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1421.0</v>
      </c>
      <c r="E27" s="4" t="n">
        <v>1310.0</v>
      </c>
      <c r="F27" s="5" t="n">
        <f si="0" t="shared"/>
        <v>8.473282442748092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1968.0</v>
      </c>
      <c r="E28" s="4" t="n">
        <v>1678.0</v>
      </c>
      <c r="F28" s="5" t="n">
        <f si="0" t="shared"/>
        <v>17.28247914183552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777.0</v>
      </c>
      <c r="E29" s="4" t="n">
        <v>713.0</v>
      </c>
      <c r="F29" s="5" t="n">
        <f si="0" t="shared"/>
        <v>8.976157082748948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1032.0</v>
      </c>
      <c r="E30" s="4" t="n">
        <v>804.0</v>
      </c>
      <c r="F30" s="5" t="n">
        <f si="0" t="shared"/>
        <v>28.35820895522388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7062.0</v>
      </c>
      <c r="E31" s="4" t="n">
        <v>7222.0</v>
      </c>
      <c r="F31" s="5" t="n">
        <f si="0" t="shared"/>
        <v>-2.215452783162559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578.0</v>
      </c>
      <c r="E32" s="4" t="n">
        <v>496.0</v>
      </c>
      <c r="F32" s="5" t="n">
        <f si="0" t="shared"/>
        <v>16.532258064516128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134.0</v>
      </c>
      <c r="E33" s="4" t="n">
        <v>106.0</v>
      </c>
      <c r="F33" s="5" t="n">
        <f si="0" t="shared"/>
        <v>26.41509433962264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757.0</v>
      </c>
      <c r="E34" s="4" t="n">
        <v>731.0</v>
      </c>
      <c r="F34" s="5" t="n">
        <f si="0" t="shared"/>
        <v>3.556771545827633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5443.0</v>
      </c>
      <c r="E35" s="4" t="n">
        <f>E36-E24-E25-E26-E27-E28-E29-E30-E31-E32-E33-E34</f>
        <v>5169.0</v>
      </c>
      <c r="F35" s="5" t="n">
        <f si="0" t="shared"/>
        <v>5.300831882375701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28670.0</v>
      </c>
      <c r="E36" s="4" t="n">
        <v>26891.0</v>
      </c>
      <c r="F36" s="5" t="n">
        <f si="0" t="shared"/>
        <v>6.615596296158566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7100.0</v>
      </c>
      <c r="E37" s="4" t="n">
        <v>6802.0</v>
      </c>
      <c r="F37" s="5" t="n">
        <f si="0" t="shared"/>
        <v>4.38106439282564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1359.0</v>
      </c>
      <c r="E38" s="4" t="n">
        <v>1125.0</v>
      </c>
      <c r="F38" s="5" t="n">
        <f si="0" t="shared"/>
        <v>20.8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228.0</v>
      </c>
      <c r="E39" s="4" t="n">
        <f>E40-E37-E38</f>
        <v>189.0</v>
      </c>
      <c r="F39" s="5" t="n">
        <f si="0" t="shared"/>
        <v>20.634920634920633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8687.0</v>
      </c>
      <c r="E40" s="4" t="n">
        <v>8116.0</v>
      </c>
      <c r="F40" s="5" t="n">
        <f si="0" t="shared"/>
        <v>7.035485460818138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342.0</v>
      </c>
      <c r="E41" s="4" t="n">
        <v>257.0</v>
      </c>
      <c r="F41" s="5" t="n">
        <f si="0" t="shared"/>
        <v>33.07392996108949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588.0</v>
      </c>
      <c r="E42" s="4" t="n">
        <f>E43-E41</f>
        <v>679.0</v>
      </c>
      <c r="F42" s="5" t="n">
        <f si="0" t="shared"/>
        <v>-13.402061855670103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930.0</v>
      </c>
      <c r="E43" s="4" t="n">
        <v>936.0</v>
      </c>
      <c r="F43" s="5" t="n">
        <f si="0" t="shared"/>
        <v>-0.641025641025641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70.0</v>
      </c>
      <c r="E44" s="4" t="n">
        <v>57.0</v>
      </c>
      <c r="F44" s="5" t="n">
        <f si="0" t="shared"/>
        <v>22.807017543859647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323101.0</v>
      </c>
      <c r="E45" s="4" t="n">
        <v>452713.0</v>
      </c>
      <c r="F45" s="5" t="n">
        <f si="0" t="shared"/>
        <v>-28.6300592207425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772241.0</v>
      </c>
      <c r="E46" s="8" t="n">
        <f>E44+E43+E40+E36+E23+E16+E45</f>
        <v>837374.0</v>
      </c>
      <c r="F46" s="5" t="n">
        <f si="0" t="shared"/>
        <v>-7.778244846388829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