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<sst xmlns="http://schemas.openxmlformats.org/spreadsheetml/2006/main" count="98" uniqueCount="56">
  <si>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</si>
  <si>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</si>
  <si>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</si>
  <si>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</si>
  <si>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</si>
  <si>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</si>
  <si>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</si>
  <si>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</si>
  <si>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</si>
  <si>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</si>
  <si>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</si>
  <si>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</si>
  <si>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</si>
  <si>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</si>
  <si>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</si>
  <si>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</si>
  <si>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</si>
  <si>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</si>
  <si>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</si>
  <si>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</si>
  <si>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</si>
  <si>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</si>
  <si>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</si>
  <si>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</si>
  <si>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</si>
  <si>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</si>
  <si>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</si>
  <si>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</si>
  <si>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</si>
  <si>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</si>
  <si>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</si>
  <si>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</si>
  <si>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</si>
  <si>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</si>
  <si>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</si>
  <si>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</si>
  <si>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</si>
  <si>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</si>
  <si>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</si>
  <si>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</si>
  <si>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</si>
  <si>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</si>
  <si>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</si>
  <si>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</si>
  <si>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</si>
  <si>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</si>
  <si>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</si>
  <si>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</si>
  <si>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</si>
  <si>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</si>
  <si>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</si>
  <si>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</si>
  <si>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</si>
  <si>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106年1月來臺旅客人次及成長率－按國籍分
Table 1-3 Visitor Arrivals by Nationality,
 January, 2017</t>
  </si>
  <si>
    <t>106年1月
Jan.., 2017</t>
  </si>
  <si>
    <t>105年1月
Jan..,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</si>
</sst>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129382.0</v>
      </c>
      <c r="E3" s="4" t="n">
        <v>143090.0</v>
      </c>
      <c r="F3" s="5" t="n">
        <f>IF(E3=0,"-",(D3-E3)/E3*100)</f>
        <v>-9.57998462506115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112321.0</v>
      </c>
      <c r="E4" s="4" t="n">
        <v>85991.0</v>
      </c>
      <c r="F4" s="5" t="n">
        <f ref="F4:F46" si="0" t="shared">IF(E4=0,"-",(D4-E4)/E4*100)</f>
        <v>30.619483434312894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2457.0</v>
      </c>
      <c r="E5" s="4" t="n">
        <v>2697.0</v>
      </c>
      <c r="F5" s="5" t="n">
        <f si="0" t="shared"/>
        <v>-8.898776418242491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1341.0</v>
      </c>
      <c r="E6" s="4" t="n">
        <v>1324.0</v>
      </c>
      <c r="F6" s="5" t="n">
        <f si="0" t="shared"/>
        <v>1.283987915407855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30024.0</v>
      </c>
      <c r="E7" s="4" t="n">
        <v>24452.0</v>
      </c>
      <c r="F7" s="5" t="n">
        <f si="0" t="shared"/>
        <v>22.78750204482251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22883.0</v>
      </c>
      <c r="E8" s="4" t="n">
        <v>22089.0</v>
      </c>
      <c r="F8" s="5" t="n">
        <f si="0" t="shared"/>
        <v>3.594549323192539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13074.0</v>
      </c>
      <c r="E9" s="4" t="n">
        <v>14378.0</v>
      </c>
      <c r="F9" s="5" t="n">
        <f si="0" t="shared"/>
        <v>-9.06941160105717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16742.0</v>
      </c>
      <c r="E10" s="4" t="n">
        <v>12415.0</v>
      </c>
      <c r="F10" s="5" t="n">
        <f si="0" t="shared"/>
        <v>34.85300040273862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16838.0</v>
      </c>
      <c r="E11" s="4" t="n">
        <v>8818.0</v>
      </c>
      <c r="F11" s="5" t="n">
        <f si="0" t="shared"/>
        <v>90.95032887276027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17637.0</v>
      </c>
      <c r="E12" s="4" t="n">
        <v>9303.0</v>
      </c>
      <c r="F12" s="5" t="n">
        <f si="0" t="shared"/>
        <v>89.58400515962592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1316.0</v>
      </c>
      <c r="E13" s="4" t="n">
        <f>E14-E7-E8-E9-E10-E11-E12</f>
        <v>691.0</v>
      </c>
      <c r="F13" s="5" t="n">
        <f si="0" t="shared"/>
        <v>90.44862518089725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118514.0</v>
      </c>
      <c r="E14" s="4" t="n">
        <v>92146.0</v>
      </c>
      <c r="F14" s="5" t="n">
        <f si="0" t="shared"/>
        <v>28.61545807739891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738.0</v>
      </c>
      <c r="E15" s="4" t="n">
        <f>E16-E3-E4-E5-E6-E14</f>
        <v>701.0</v>
      </c>
      <c r="F15" s="5" t="n">
        <f si="0" t="shared"/>
        <v>5.2781740370898715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364753.0</v>
      </c>
      <c r="E16" s="4" t="n">
        <v>325949.0</v>
      </c>
      <c r="F16" s="5" t="n">
        <f si="0" t="shared"/>
        <v>11.904929912348251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12520.0</v>
      </c>
      <c r="E17" s="4" t="n">
        <v>10233.0</v>
      </c>
      <c r="F17" s="5" t="n">
        <f si="0" t="shared"/>
        <v>22.349262190950846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46169.0</v>
      </c>
      <c r="E18" s="4" t="n">
        <v>39083.0</v>
      </c>
      <c r="F18" s="5" t="n">
        <f si="0" t="shared"/>
        <v>18.130645037484328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263.0</v>
      </c>
      <c r="E19" s="4" t="n">
        <v>235.0</v>
      </c>
      <c r="F19" s="5" t="n">
        <f si="0" t="shared"/>
        <v>11.914893617021278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389.0</v>
      </c>
      <c r="E20" s="4" t="n">
        <v>407.0</v>
      </c>
      <c r="F20" s="5" t="n">
        <f si="0" t="shared"/>
        <v>-4.422604422604422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112.0</v>
      </c>
      <c r="E21" s="4" t="n">
        <v>139.0</v>
      </c>
      <c r="F21" s="5" t="n">
        <f si="0" t="shared"/>
        <v>-19.424460431654676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853.0</v>
      </c>
      <c r="E22" s="4" t="n">
        <f>E23-E17-E18-E19-E20-E21</f>
        <v>706.0</v>
      </c>
      <c r="F22" s="5" t="n">
        <f>IF(E22=0,"-",(D22-E22)/E22*100)</f>
        <v>20.821529745042493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60306.0</v>
      </c>
      <c r="E23" s="4" t="n">
        <v>50803.0</v>
      </c>
      <c r="F23" s="5" t="n">
        <f si="0" t="shared"/>
        <v>18.705588252662245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618.0</v>
      </c>
      <c r="E24" s="4" t="n">
        <v>497.0</v>
      </c>
      <c r="F24" s="5" t="n">
        <f si="0" t="shared"/>
        <v>24.346076458752517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4148.0</v>
      </c>
      <c r="E25" s="4" t="n">
        <v>3569.0</v>
      </c>
      <c r="F25" s="5" t="n">
        <f si="0" t="shared"/>
        <v>16.22303166152984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5096.0</v>
      </c>
      <c r="E26" s="4" t="n">
        <v>4871.0</v>
      </c>
      <c r="F26" s="5" t="n">
        <f si="0" t="shared"/>
        <v>4.619174707452268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1493.0</v>
      </c>
      <c r="E27" s="4" t="n">
        <v>1491.0</v>
      </c>
      <c r="F27" s="5" t="n">
        <f si="0" t="shared"/>
        <v>0.1341381623071764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2159.0</v>
      </c>
      <c r="E28" s="4" t="n">
        <v>1873.0</v>
      </c>
      <c r="F28" s="5" t="n">
        <f si="0" t="shared"/>
        <v>15.269620928990923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855.0</v>
      </c>
      <c r="E29" s="4" t="n">
        <v>699.0</v>
      </c>
      <c r="F29" s="5" t="n">
        <f si="0" t="shared"/>
        <v>22.317596566523605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1002.0</v>
      </c>
      <c r="E30" s="4" t="n">
        <v>759.0</v>
      </c>
      <c r="F30" s="5" t="n">
        <f si="0" t="shared"/>
        <v>32.015810276679844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8430.0</v>
      </c>
      <c r="E31" s="4" t="n">
        <v>7001.0</v>
      </c>
      <c r="F31" s="5" t="n">
        <f si="0" t="shared"/>
        <v>20.41136980431367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631.0</v>
      </c>
      <c r="E32" s="4" t="n">
        <v>599.0</v>
      </c>
      <c r="F32" s="5" t="n">
        <f si="0" t="shared"/>
        <v>5.342237061769616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151.0</v>
      </c>
      <c r="E33" s="4" t="n">
        <v>154.0</v>
      </c>
      <c r="F33" s="5" t="n">
        <f si="0" t="shared"/>
        <v>-1.948051948051948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857.0</v>
      </c>
      <c r="E34" s="4" t="n">
        <v>745.0</v>
      </c>
      <c r="F34" s="5" t="n">
        <f si="0" t="shared"/>
        <v>15.033557046979865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5745.0</v>
      </c>
      <c r="E35" s="4" t="n">
        <f>E36-E24-E25-E26-E27-E28-E29-E30-E31-E32-E33-E34</f>
        <v>4744.0</v>
      </c>
      <c r="F35" s="5" t="n">
        <f si="0" t="shared"/>
        <v>21.10033726812816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31185.0</v>
      </c>
      <c r="E36" s="4" t="n">
        <v>27002.0</v>
      </c>
      <c r="F36" s="5" t="n">
        <f si="0" t="shared"/>
        <v>15.49144507814236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10118.0</v>
      </c>
      <c r="E37" s="4" t="n">
        <v>9174.0</v>
      </c>
      <c r="F37" s="5" t="n">
        <f si="0" t="shared"/>
        <v>10.289949858295182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2053.0</v>
      </c>
      <c r="E38" s="4" t="n">
        <v>1626.0</v>
      </c>
      <c r="F38" s="5" t="n">
        <f si="0" t="shared"/>
        <v>26.260762607626077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91.0</v>
      </c>
      <c r="E39" s="4" t="n">
        <f>E40-E37-E38</f>
        <v>144.0</v>
      </c>
      <c r="F39" s="5" t="n">
        <f si="0" t="shared"/>
        <v>-36.80555555555556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12262.0</v>
      </c>
      <c r="E40" s="4" t="n">
        <v>10944.0</v>
      </c>
      <c r="F40" s="5" t="n">
        <f si="0" t="shared"/>
        <v>12.04312865497076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507.0</v>
      </c>
      <c r="E41" s="4" t="n">
        <v>415.0</v>
      </c>
      <c r="F41" s="5" t="n">
        <f si="0" t="shared"/>
        <v>22.16867469879518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280.0</v>
      </c>
      <c r="E42" s="4" t="n">
        <f>E43-E41</f>
        <v>341.0</v>
      </c>
      <c r="F42" s="5" t="n">
        <f si="0" t="shared"/>
        <v>-17.888563049853374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787.0</v>
      </c>
      <c r="E43" s="4" t="n">
        <v>756.0</v>
      </c>
      <c r="F43" s="5" t="n">
        <f si="0" t="shared"/>
        <v>4.1005291005291005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72.0</v>
      </c>
      <c r="E44" s="4" t="n">
        <v>49.0</v>
      </c>
      <c r="F44" s="5" t="n">
        <f si="0" t="shared"/>
        <v>46.93877551020408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355434.0</v>
      </c>
      <c r="E45" s="4" t="n">
        <v>450427.0</v>
      </c>
      <c r="F45" s="5" t="n">
        <f si="0" t="shared"/>
        <v>-21.089543921656563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824799.0</v>
      </c>
      <c r="E46" s="8" t="n">
        <f>E44+E43+E40+E36+E23+E16+E45</f>
        <v>865930.0</v>
      </c>
      <c r="F46" s="5" t="n">
        <f si="0" t="shared"/>
        <v>-4.749922049126373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