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<sst xmlns="http://schemas.openxmlformats.org/spreadsheetml/2006/main" count="98" uniqueCount="56">
  <si>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</si>
  <si>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</si>
  <si>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</si>
  <si>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</si>
  <si>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</si>
  <si>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</si>
  <si>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</si>
  <si>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</si>
  <si>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</si>
  <si>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</si>
  <si>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</si>
  <si>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</si>
  <si>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</si>
  <si>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</si>
  <si>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</si>
  <si>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</si>
  <si>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</si>
  <si>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</si>
  <si>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</si>
  <si>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</si>
  <si>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</si>
  <si>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</si>
  <si>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</si>
  <si>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</si>
  <si>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</si>
  <si>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</si>
  <si>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</si>
  <si>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</si>
  <si>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</si>
  <si>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</si>
  <si>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</si>
  <si>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</si>
  <si>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</si>
  <si>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</si>
  <si>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</si>
  <si>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</si>
  <si>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</si>
  <si>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</si>
  <si>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</si>
  <si>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</si>
  <si>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</si>
  <si>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</si>
  <si>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</si>
  <si>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</si>
  <si>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</si>
  <si>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</si>
  <si>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</si>
  <si>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</si>
  <si>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</si>
  <si>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</si>
  <si>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</si>
  <si>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</si>
  <si>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</si>
  <si>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106年11月來臺旅客人次及成長率－按國籍分
Table 1-3 Visitor Arrivals by Nationality,
 November, 2017</t>
  </si>
  <si>
    <t>106年11月
Nov.., 2017</t>
  </si>
  <si>
    <t>105年11月
Nov..,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</si>
</sst>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192490.0</v>
      </c>
      <c r="E3" s="4" t="n">
        <v>185990.0</v>
      </c>
      <c r="F3" s="5" t="n">
        <f>IF(E3=0,"-",(D3-E3)/E3*100)</f>
        <v>3.494811549008011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98225.0</v>
      </c>
      <c r="E4" s="4" t="n">
        <v>82583.0</v>
      </c>
      <c r="F4" s="5" t="n">
        <f ref="F4:F46" si="0" t="shared">IF(E4=0,"-",(D4-E4)/E4*100)</f>
        <v>18.940944262136274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3636.0</v>
      </c>
      <c r="E5" s="4" t="n">
        <v>3490.0</v>
      </c>
      <c r="F5" s="5" t="n">
        <f si="0" t="shared"/>
        <v>4.183381088825215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1676.0</v>
      </c>
      <c r="E6" s="4" t="n">
        <v>1467.0</v>
      </c>
      <c r="F6" s="5" t="n">
        <f si="0" t="shared"/>
        <v>14.246762099522837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63886.0</v>
      </c>
      <c r="E7" s="4" t="n">
        <v>58328.0</v>
      </c>
      <c r="F7" s="5" t="n">
        <f si="0" t="shared"/>
        <v>9.528871211082155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48467.0</v>
      </c>
      <c r="E8" s="4" t="n">
        <v>48096.0</v>
      </c>
      <c r="F8" s="5" t="n">
        <f si="0" t="shared"/>
        <v>0.7713739188290086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15432.0</v>
      </c>
      <c r="E9" s="4" t="n">
        <v>16598.0</v>
      </c>
      <c r="F9" s="5" t="n">
        <f si="0" t="shared"/>
        <v>-7.024942764188456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31701.0</v>
      </c>
      <c r="E10" s="4" t="n">
        <v>15187.0</v>
      </c>
      <c r="F10" s="5" t="n">
        <f si="0" t="shared"/>
        <v>108.73773622176861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28055.0</v>
      </c>
      <c r="E11" s="4" t="n">
        <v>20635.0</v>
      </c>
      <c r="F11" s="5" t="n">
        <f si="0" t="shared"/>
        <v>35.95832323721832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33692.0</v>
      </c>
      <c r="E12" s="4" t="n">
        <v>20866.0</v>
      </c>
      <c r="F12" s="5" t="n">
        <f si="0" t="shared"/>
        <v>61.46841752132656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2781.0</v>
      </c>
      <c r="E13" s="4" t="n">
        <f>E14-E7-E8-E9-E10-E11-E12</f>
        <v>1584.0</v>
      </c>
      <c r="F13" s="5" t="n">
        <f si="0" t="shared"/>
        <v>75.56818181818183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224014.0</v>
      </c>
      <c r="E14" s="4" t="n">
        <v>181294.0</v>
      </c>
      <c r="F14" s="5" t="n">
        <f si="0" t="shared"/>
        <v>23.563934824097874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1211.0</v>
      </c>
      <c r="E15" s="4" t="n">
        <f>E16-E3-E4-E5-E6-E14</f>
        <v>869.0</v>
      </c>
      <c r="F15" s="5" t="n">
        <f si="0" t="shared"/>
        <v>39.355581127733025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521252.0</v>
      </c>
      <c r="E16" s="4" t="n">
        <v>455693.0</v>
      </c>
      <c r="F16" s="5" t="n">
        <f si="0" t="shared"/>
        <v>14.386659439578839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17224.0</v>
      </c>
      <c r="E17" s="4" t="n">
        <v>14858.0</v>
      </c>
      <c r="F17" s="5" t="n">
        <f si="0" t="shared"/>
        <v>15.92408130300175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55005.0</v>
      </c>
      <c r="E18" s="4" t="n">
        <v>53962.0</v>
      </c>
      <c r="F18" s="5" t="n">
        <f si="0" t="shared"/>
        <v>1.932841629294689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362.0</v>
      </c>
      <c r="E19" s="4" t="n">
        <v>297.0</v>
      </c>
      <c r="F19" s="5" t="n">
        <f si="0" t="shared"/>
        <v>21.885521885521886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375.0</v>
      </c>
      <c r="E20" s="4" t="n">
        <v>331.0</v>
      </c>
      <c r="F20" s="5" t="n">
        <f si="0" t="shared"/>
        <v>13.293051359516618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109.0</v>
      </c>
      <c r="E21" s="4" t="n">
        <v>94.0</v>
      </c>
      <c r="F21" s="5" t="n">
        <f si="0" t="shared"/>
        <v>15.957446808510639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916.0</v>
      </c>
      <c r="E22" s="4" t="n">
        <f>E23-E17-E18-E19-E20-E21</f>
        <v>796.0</v>
      </c>
      <c r="F22" s="5" t="n">
        <f>IF(E22=0,"-",(D22-E22)/E22*100)</f>
        <v>15.07537688442211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73991.0</v>
      </c>
      <c r="E23" s="4" t="n">
        <v>70338.0</v>
      </c>
      <c r="F23" s="5" t="n">
        <f si="0" t="shared"/>
        <v>5.193494270522335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835.0</v>
      </c>
      <c r="E24" s="4" t="n">
        <v>763.0</v>
      </c>
      <c r="F24" s="5" t="n">
        <f si="0" t="shared"/>
        <v>9.436435124508519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5616.0</v>
      </c>
      <c r="E25" s="4" t="n">
        <v>4733.0</v>
      </c>
      <c r="F25" s="5" t="n">
        <f si="0" t="shared"/>
        <v>18.656243397422354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6724.0</v>
      </c>
      <c r="E26" s="4" t="n">
        <v>6331.0</v>
      </c>
      <c r="F26" s="5" t="n">
        <f si="0" t="shared"/>
        <v>6.207550150055283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2172.0</v>
      </c>
      <c r="E27" s="4" t="n">
        <v>2164.0</v>
      </c>
      <c r="F27" s="5" t="n">
        <f si="0" t="shared"/>
        <v>0.36968576709796674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2683.0</v>
      </c>
      <c r="E28" s="4" t="n">
        <v>2560.0</v>
      </c>
      <c r="F28" s="5" t="n">
        <f si="0" t="shared"/>
        <v>4.8046875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1097.0</v>
      </c>
      <c r="E29" s="4" t="n">
        <v>952.0</v>
      </c>
      <c r="F29" s="5" t="n">
        <f si="0" t="shared"/>
        <v>15.231092436974789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1236.0</v>
      </c>
      <c r="E30" s="4" t="n">
        <v>1238.0</v>
      </c>
      <c r="F30" s="5" t="n">
        <f si="0" t="shared"/>
        <v>-0.16155088852988692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10104.0</v>
      </c>
      <c r="E31" s="4" t="n">
        <v>9109.0</v>
      </c>
      <c r="F31" s="5" t="n">
        <f si="0" t="shared"/>
        <v>10.923262707212647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895.0</v>
      </c>
      <c r="E32" s="4" t="n">
        <v>726.0</v>
      </c>
      <c r="F32" s="5" t="n">
        <f si="0" t="shared"/>
        <v>23.27823691460055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212.0</v>
      </c>
      <c r="E33" s="4" t="n">
        <v>146.0</v>
      </c>
      <c r="F33" s="5" t="n">
        <f si="0" t="shared"/>
        <v>45.20547945205479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995.0</v>
      </c>
      <c r="E34" s="4" t="n">
        <v>1054.0</v>
      </c>
      <c r="F34" s="5" t="n">
        <f si="0" t="shared"/>
        <v>-5.597722960151803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6827.0</v>
      </c>
      <c r="E35" s="4" t="n">
        <f>E36-E24-E25-E26-E27-E28-E29-E30-E31-E32-E33-E34</f>
        <v>7157.0</v>
      </c>
      <c r="F35" s="5" t="n">
        <f si="0" t="shared"/>
        <v>-4.610870476456616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39396.0</v>
      </c>
      <c r="E36" s="4" t="n">
        <v>36933.0</v>
      </c>
      <c r="F36" s="5" t="n">
        <f si="0" t="shared"/>
        <v>6.668832751198115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9999.0</v>
      </c>
      <c r="E37" s="4" t="n">
        <v>8934.0</v>
      </c>
      <c r="F37" s="5" t="n">
        <f si="0" t="shared"/>
        <v>11.920752182672935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1571.0</v>
      </c>
      <c r="E38" s="4" t="n">
        <v>1551.0</v>
      </c>
      <c r="F38" s="5" t="n">
        <f si="0" t="shared"/>
        <v>1.2894906511927788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117.0</v>
      </c>
      <c r="E39" s="4" t="n">
        <f>E40-E37-E38</f>
        <v>147.0</v>
      </c>
      <c r="F39" s="5" t="n">
        <f si="0" t="shared"/>
        <v>-20.408163265306122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11687.0</v>
      </c>
      <c r="E40" s="4" t="n">
        <v>10632.0</v>
      </c>
      <c r="F40" s="5" t="n">
        <f si="0" t="shared"/>
        <v>9.922874341610232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362.0</v>
      </c>
      <c r="E41" s="4" t="n">
        <v>349.0</v>
      </c>
      <c r="F41" s="5" t="n">
        <f si="0" t="shared"/>
        <v>3.7249283667621778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533.0</v>
      </c>
      <c r="E42" s="4" t="n">
        <f>E43-E41</f>
        <v>531.0</v>
      </c>
      <c r="F42" s="5" t="n">
        <f si="0" t="shared"/>
        <v>0.3766478342749529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895.0</v>
      </c>
      <c r="E43" s="4" t="n">
        <v>880.0</v>
      </c>
      <c r="F43" s="5" t="n">
        <f si="0" t="shared"/>
        <v>1.7045454545454544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89.0</v>
      </c>
      <c r="E44" s="4" t="n">
        <v>69.0</v>
      </c>
      <c r="F44" s="5" t="n">
        <f si="0" t="shared"/>
        <v>28.985507246376812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366327.0</v>
      </c>
      <c r="E45" s="4" t="n">
        <v>316612.0</v>
      </c>
      <c r="F45" s="5" t="n">
        <f si="0" t="shared"/>
        <v>15.702184377092465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1013637.0</v>
      </c>
      <c r="E46" s="8" t="n">
        <f>E44+E43+E40+E36+E23+E16+E45</f>
        <v>891157.0</v>
      </c>
      <c r="F46" s="5" t="n">
        <f si="0" t="shared"/>
        <v>13.743930642973123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