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<sst xmlns="http://schemas.openxmlformats.org/spreadsheetml/2006/main" count="98" uniqueCount="56">
  <si>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</si>
  <si>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</si>
  <si>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</si>
  <si>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</si>
  <si>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</si>
  <si>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</si>
  <si>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</si>
  <si>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</si>
  <si>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</si>
  <si>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</si>
  <si>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</si>
  <si>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</si>
  <si>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</si>
  <si>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</si>
  <si>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</si>
  <si>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</si>
  <si>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</si>
  <si>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</si>
  <si>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</si>
  <si>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</si>
  <si>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</si>
  <si>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</si>
  <si>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</si>
  <si>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</si>
  <si>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</si>
  <si>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</si>
  <si>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</si>
  <si>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</si>
  <si>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</si>
  <si>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</si>
  <si>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</si>
  <si>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</si>
  <si>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</si>
  <si>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</si>
  <si>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</si>
  <si>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</si>
  <si>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</si>
  <si>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</si>
  <si>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</si>
  <si>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</si>
  <si>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</si>
  <si>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</si>
  <si>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</si>
  <si>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</si>
  <si>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</si>
  <si>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</si>
  <si>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</si>
  <si>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</si>
  <si>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</si>
  <si>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</si>
  <si>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</si>
  <si>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</si>
  <si>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</si>
  <si>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106年12月來臺旅客人次及成長率－按國籍分
Table 1-3 Visitor Arrivals by Nationality,
 December, 2017</t>
  </si>
  <si>
    <t>106年12月
Dec.., 2017</t>
  </si>
  <si>
    <t>105年12月
Dec..,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</si>
</sst>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186432.0</v>
      </c>
      <c r="E3" s="4" t="n">
        <v>183530.0</v>
      </c>
      <c r="F3" s="5" t="n">
        <f>IF(E3=0,"-",(D3-E3)/E3*100)</f>
        <v>1.5812128807279464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113789.0</v>
      </c>
      <c r="E4" s="4" t="n">
        <v>99868.0</v>
      </c>
      <c r="F4" s="5" t="n">
        <f ref="F4:F46" si="0" t="shared">IF(E4=0,"-",(D4-E4)/E4*100)</f>
        <v>13.939400008010574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3479.0</v>
      </c>
      <c r="E5" s="4" t="n">
        <v>2952.0</v>
      </c>
      <c r="F5" s="5" t="n">
        <f si="0" t="shared"/>
        <v>17.852303523035232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1399.0</v>
      </c>
      <c r="E6" s="4" t="n">
        <v>1356.0</v>
      </c>
      <c r="F6" s="5" t="n">
        <f si="0" t="shared"/>
        <v>3.171091445427729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76075.0</v>
      </c>
      <c r="E7" s="4" t="n">
        <v>75221.0</v>
      </c>
      <c r="F7" s="5" t="n">
        <f si="0" t="shared"/>
        <v>1.135321253373393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66231.0</v>
      </c>
      <c r="E8" s="4" t="n">
        <v>68223.0</v>
      </c>
      <c r="F8" s="5" t="n">
        <f si="0" t="shared"/>
        <v>-2.919836418803043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18416.0</v>
      </c>
      <c r="E9" s="4" t="n">
        <v>21152.0</v>
      </c>
      <c r="F9" s="5" t="n">
        <f si="0" t="shared"/>
        <v>-12.934947049924356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32899.0</v>
      </c>
      <c r="E10" s="4" t="n">
        <v>22189.0</v>
      </c>
      <c r="F10" s="5" t="n">
        <f si="0" t="shared"/>
        <v>48.26715940330794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36360.0</v>
      </c>
      <c r="E11" s="4" t="n">
        <v>31428.0</v>
      </c>
      <c r="F11" s="5" t="n">
        <f si="0" t="shared"/>
        <v>15.693012600229094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33695.0</v>
      </c>
      <c r="E12" s="4" t="n">
        <v>22042.0</v>
      </c>
      <c r="F12" s="5" t="n">
        <f si="0" t="shared"/>
        <v>52.86725342527902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3100.0</v>
      </c>
      <c r="E13" s="4" t="n">
        <f>E14-E7-E8-E9-E10-E11-E12</f>
        <v>2042.0</v>
      </c>
      <c r="F13" s="5" t="n">
        <f si="0" t="shared"/>
        <v>51.811949069539665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266776.0</v>
      </c>
      <c r="E14" s="4" t="n">
        <v>242297.0</v>
      </c>
      <c r="F14" s="5" t="n">
        <f si="0" t="shared"/>
        <v>10.102890254522343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959.0</v>
      </c>
      <c r="E15" s="4" t="n">
        <f>E16-E3-E4-E5-E6-E14</f>
        <v>885.0</v>
      </c>
      <c r="F15" s="5" t="n">
        <f si="0" t="shared"/>
        <v>8.361581920903955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572834.0</v>
      </c>
      <c r="E16" s="4" t="n">
        <v>530888.0</v>
      </c>
      <c r="F16" s="5" t="n">
        <f si="0" t="shared"/>
        <v>7.901101550609544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16667.0</v>
      </c>
      <c r="E17" s="4" t="n">
        <v>14748.0</v>
      </c>
      <c r="F17" s="5" t="n">
        <f si="0" t="shared"/>
        <v>13.011933821535123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58993.0</v>
      </c>
      <c r="E18" s="4" t="n">
        <v>58467.0</v>
      </c>
      <c r="F18" s="5" t="n">
        <f si="0" t="shared"/>
        <v>0.8996527955940957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270.0</v>
      </c>
      <c r="E19" s="4" t="n">
        <v>195.0</v>
      </c>
      <c r="F19" s="5" t="n">
        <f si="0" t="shared"/>
        <v>38.46153846153847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442.0</v>
      </c>
      <c r="E20" s="4" t="n">
        <v>455.0</v>
      </c>
      <c r="F20" s="5" t="n">
        <f si="0" t="shared"/>
        <v>-2.857142857142857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110.0</v>
      </c>
      <c r="E21" s="4" t="n">
        <v>90.0</v>
      </c>
      <c r="F21" s="5" t="n">
        <f si="0" t="shared"/>
        <v>22.22222222222222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771.0</v>
      </c>
      <c r="E22" s="4" t="n">
        <f>E23-E17-E18-E19-E20-E21</f>
        <v>734.0</v>
      </c>
      <c r="F22" s="5" t="n">
        <f>IF(E22=0,"-",(D22-E22)/E22*100)</f>
        <v>5.040871934604905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77253.0</v>
      </c>
      <c r="E23" s="4" t="n">
        <v>74689.0</v>
      </c>
      <c r="F23" s="5" t="n">
        <f si="0" t="shared"/>
        <v>3.432901765989637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650.0</v>
      </c>
      <c r="E24" s="4" t="n">
        <v>642.0</v>
      </c>
      <c r="F24" s="5" t="n">
        <f si="0" t="shared"/>
        <v>1.2461059190031152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4769.0</v>
      </c>
      <c r="E25" s="4" t="n">
        <v>4386.0</v>
      </c>
      <c r="F25" s="5" t="n">
        <f si="0" t="shared"/>
        <v>8.73233014135887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5098.0</v>
      </c>
      <c r="E26" s="4" t="n">
        <v>5057.0</v>
      </c>
      <c r="F26" s="5" t="n">
        <f si="0" t="shared"/>
        <v>0.8107573660272889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1728.0</v>
      </c>
      <c r="E27" s="4" t="n">
        <v>1571.0</v>
      </c>
      <c r="F27" s="5" t="n">
        <f si="0" t="shared"/>
        <v>9.993634627625717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2321.0</v>
      </c>
      <c r="E28" s="4" t="n">
        <v>2451.0</v>
      </c>
      <c r="F28" s="5" t="n">
        <f si="0" t="shared"/>
        <v>-5.303957568339453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870.0</v>
      </c>
      <c r="E29" s="4" t="n">
        <v>797.0</v>
      </c>
      <c r="F29" s="5" t="n">
        <f si="0" t="shared"/>
        <v>9.159347553324968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896.0</v>
      </c>
      <c r="E30" s="4" t="n">
        <v>1061.0</v>
      </c>
      <c r="F30" s="5" t="n">
        <f si="0" t="shared"/>
        <v>-15.551366635249764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9398.0</v>
      </c>
      <c r="E31" s="4" t="n">
        <v>9142.0</v>
      </c>
      <c r="F31" s="5" t="n">
        <f si="0" t="shared"/>
        <v>2.8002625246116826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684.0</v>
      </c>
      <c r="E32" s="4" t="n">
        <v>554.0</v>
      </c>
      <c r="F32" s="5" t="n">
        <f si="0" t="shared"/>
        <v>23.465703971119133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168.0</v>
      </c>
      <c r="E33" s="4" t="n">
        <v>124.0</v>
      </c>
      <c r="F33" s="5" t="n">
        <f si="0" t="shared"/>
        <v>35.483870967741936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820.0</v>
      </c>
      <c r="E34" s="4" t="n">
        <v>851.0</v>
      </c>
      <c r="F34" s="5" t="n">
        <f si="0" t="shared"/>
        <v>-3.6427732079905994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6643.0</v>
      </c>
      <c r="E35" s="4" t="n">
        <f>E36-E24-E25-E26-E27-E28-E29-E30-E31-E32-E33-E34</f>
        <v>6634.0</v>
      </c>
      <c r="F35" s="5" t="n">
        <f si="0" t="shared"/>
        <v>0.13566475731082303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34045.0</v>
      </c>
      <c r="E36" s="4" t="n">
        <v>33270.0</v>
      </c>
      <c r="F36" s="5" t="n">
        <f si="0" t="shared"/>
        <v>2.3294259092275325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14747.0</v>
      </c>
      <c r="E37" s="4" t="n">
        <v>12405.0</v>
      </c>
      <c r="F37" s="5" t="n">
        <f si="0" t="shared"/>
        <v>18.879484079000402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2409.0</v>
      </c>
      <c r="E38" s="4" t="n">
        <v>2438.0</v>
      </c>
      <c r="F38" s="5" t="n">
        <f si="0" t="shared"/>
        <v>-1.1894995898277276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111.0</v>
      </c>
      <c r="E39" s="4" t="n">
        <f>E40-E37-E38</f>
        <v>91.0</v>
      </c>
      <c r="F39" s="5" t="n">
        <f si="0" t="shared"/>
        <v>21.978021978021978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17267.0</v>
      </c>
      <c r="E40" s="4" t="n">
        <v>14934.0</v>
      </c>
      <c r="F40" s="5" t="n">
        <f si="0" t="shared"/>
        <v>15.62207044328378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530.0</v>
      </c>
      <c r="E41" s="4" t="n">
        <v>515.0</v>
      </c>
      <c r="F41" s="5" t="n">
        <f si="0" t="shared"/>
        <v>2.912621359223301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455.0</v>
      </c>
      <c r="E42" s="4" t="n">
        <f>E43-E41</f>
        <v>396.0</v>
      </c>
      <c r="F42" s="5" t="n">
        <f si="0" t="shared"/>
        <v>14.898989898989898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985.0</v>
      </c>
      <c r="E43" s="4" t="n">
        <v>911.0</v>
      </c>
      <c r="F43" s="5" t="n">
        <f si="0" t="shared"/>
        <v>8.122941822173436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124.0</v>
      </c>
      <c r="E44" s="4" t="n">
        <v>138.0</v>
      </c>
      <c r="F44" s="5" t="n">
        <f si="0" t="shared"/>
        <v>-10.144927536231885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409703.0</v>
      </c>
      <c r="E45" s="4" t="n">
        <v>382268.0</v>
      </c>
      <c r="F45" s="5" t="n">
        <f si="0" t="shared"/>
        <v>7.176902068705725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1112211.0</v>
      </c>
      <c r="E46" s="8" t="n">
        <f>E44+E43+E40+E36+E23+E16+E45</f>
        <v>1037098.0</v>
      </c>
      <c r="F46" s="5" t="n">
        <f si="0" t="shared"/>
        <v>7.24261352350501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