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<sst xmlns="http://schemas.openxmlformats.org/spreadsheetml/2006/main" count="98" uniqueCount="56">
  <si>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</si>
  <si>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</si>
  <si>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</si>
  <si>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</si>
  <si>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</si>
  <si>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</si>
  <si>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</si>
  <si>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</si>
  <si>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</si>
  <si>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</si>
  <si>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</si>
  <si>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</si>
  <si>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</si>
  <si>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</si>
  <si>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</si>
  <si>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</si>
  <si>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</si>
  <si>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</si>
  <si>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</si>
  <si>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</si>
  <si>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</si>
  <si>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</si>
  <si>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</si>
  <si>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</si>
  <si>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</si>
  <si>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</si>
  <si>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</si>
  <si>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</si>
  <si>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</si>
  <si>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</si>
  <si>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</si>
  <si>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</si>
  <si>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</si>
  <si>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</si>
  <si>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</si>
  <si>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</si>
  <si>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</si>
  <si>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</si>
  <si>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</si>
  <si>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</si>
  <si>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</si>
  <si>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</si>
  <si>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</si>
  <si>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</si>
  <si>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</si>
  <si>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</si>
  <si>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</si>
  <si>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</si>
  <si>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</si>
  <si>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</si>
  <si>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</si>
  <si>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</si>
  <si>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</si>
  <si>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106年3月來臺旅客人次及成長率－按國籍分
Table 1-3 Visitor Arrivals by Nationality,
 March, 2017</t>
  </si>
  <si>
    <t>106年3月
Mar.., 2017</t>
  </si>
  <si>
    <t>105年3月
Mar..,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</si>
</sst>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197647.0</v>
      </c>
      <c r="E3" s="4" t="n">
        <v>198602.0</v>
      </c>
      <c r="F3" s="5" t="n">
        <f>IF(E3=0,"-",(D3-E3)/E3*100)</f>
        <v>-0.4808612199272918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87067.0</v>
      </c>
      <c r="E4" s="4" t="n">
        <v>56897.0</v>
      </c>
      <c r="F4" s="5" t="n">
        <f ref="F4:F46" si="0" t="shared">IF(E4=0,"-",(D4-E4)/E4*100)</f>
        <v>53.02564282826863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3728.0</v>
      </c>
      <c r="E5" s="4" t="n">
        <v>3581.0</v>
      </c>
      <c r="F5" s="5" t="n">
        <f si="0" t="shared"/>
        <v>4.104998603741972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2119.0</v>
      </c>
      <c r="E6" s="4" t="n">
        <v>1654.0</v>
      </c>
      <c r="F6" s="5" t="n">
        <f si="0" t="shared"/>
        <v>28.1136638452237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57499.0</v>
      </c>
      <c r="E7" s="4" t="n">
        <v>50470.0</v>
      </c>
      <c r="F7" s="5" t="n">
        <f si="0" t="shared"/>
        <v>13.927085397265701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38211.0</v>
      </c>
      <c r="E8" s="4" t="n">
        <v>34516.0</v>
      </c>
      <c r="F8" s="5" t="n">
        <f si="0" t="shared"/>
        <v>10.705180206281145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15136.0</v>
      </c>
      <c r="E9" s="4" t="n">
        <v>15143.0</v>
      </c>
      <c r="F9" s="5" t="n">
        <f si="0" t="shared"/>
        <v>-0.04622597900019811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24144.0</v>
      </c>
      <c r="E10" s="4" t="n">
        <v>14003.0</v>
      </c>
      <c r="F10" s="5" t="n">
        <f si="0" t="shared"/>
        <v>72.42019567235593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31114.0</v>
      </c>
      <c r="E11" s="4" t="n">
        <v>15893.0</v>
      </c>
      <c r="F11" s="5" t="n">
        <f si="0" t="shared"/>
        <v>95.7717234002391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33438.0</v>
      </c>
      <c r="E12" s="4" t="n">
        <v>14575.0</v>
      </c>
      <c r="F12" s="5" t="n">
        <f si="0" t="shared"/>
        <v>129.42024013722127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1468.0</v>
      </c>
      <c r="E13" s="4" t="n">
        <f>E14-E7-E8-E9-E10-E11-E12</f>
        <v>1102.0</v>
      </c>
      <c r="F13" s="5" t="n">
        <f si="0" t="shared"/>
        <v>33.21234119782214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201010.0</v>
      </c>
      <c r="E14" s="4" t="n">
        <v>145702.0</v>
      </c>
      <c r="F14" s="5" t="n">
        <f si="0" t="shared"/>
        <v>37.959671109524926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952.0</v>
      </c>
      <c r="E15" s="4" t="n">
        <f>E16-E3-E4-E5-E6-E14</f>
        <v>1044.0</v>
      </c>
      <c r="F15" s="5" t="n">
        <f si="0" t="shared"/>
        <v>-8.812260536398467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492523.0</v>
      </c>
      <c r="E16" s="4" t="n">
        <v>407480.0</v>
      </c>
      <c r="F16" s="5" t="n">
        <f si="0" t="shared"/>
        <v>20.870472170413272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13905.0</v>
      </c>
      <c r="E17" s="4" t="n">
        <v>13968.0</v>
      </c>
      <c r="F17" s="5" t="n">
        <f si="0" t="shared"/>
        <v>-0.4510309278350515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51254.0</v>
      </c>
      <c r="E18" s="4" t="n">
        <v>47487.0</v>
      </c>
      <c r="F18" s="5" t="n">
        <f si="0" t="shared"/>
        <v>7.932697369806474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403.0</v>
      </c>
      <c r="E19" s="4" t="n">
        <v>337.0</v>
      </c>
      <c r="F19" s="5" t="n">
        <f si="0" t="shared"/>
        <v>19.584569732937684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512.0</v>
      </c>
      <c r="E20" s="4" t="n">
        <v>433.0</v>
      </c>
      <c r="F20" s="5" t="n">
        <f si="0" t="shared"/>
        <v>18.244803695150118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147.0</v>
      </c>
      <c r="E21" s="4" t="n">
        <v>123.0</v>
      </c>
      <c r="F21" s="5" t="n">
        <f si="0" t="shared"/>
        <v>19.51219512195122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968.0</v>
      </c>
      <c r="E22" s="4" t="n">
        <f>E23-E17-E18-E19-E20-E21</f>
        <v>770.0</v>
      </c>
      <c r="F22" s="5" t="n">
        <f>IF(E22=0,"-",(D22-E22)/E22*100)</f>
        <v>25.71428571428571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67189.0</v>
      </c>
      <c r="E23" s="4" t="n">
        <v>63118.0</v>
      </c>
      <c r="F23" s="5" t="n">
        <f si="0" t="shared"/>
        <v>6.449824138914415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792.0</v>
      </c>
      <c r="E24" s="4" t="n">
        <v>763.0</v>
      </c>
      <c r="F24" s="5" t="n">
        <f si="0" t="shared"/>
        <v>3.800786369593709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5093.0</v>
      </c>
      <c r="E25" s="4" t="n">
        <v>4468.0</v>
      </c>
      <c r="F25" s="5" t="n">
        <f si="0" t="shared"/>
        <v>13.988361683079678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9510.0</v>
      </c>
      <c r="E26" s="4" t="n">
        <v>7889.0</v>
      </c>
      <c r="F26" s="5" t="n">
        <f si="0" t="shared"/>
        <v>20.54759792115604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2301.0</v>
      </c>
      <c r="E27" s="4" t="n">
        <v>1944.0</v>
      </c>
      <c r="F27" s="5" t="n">
        <f si="0" t="shared"/>
        <v>18.3641975308642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2638.0</v>
      </c>
      <c r="E28" s="4" t="n">
        <v>2225.0</v>
      </c>
      <c r="F28" s="5" t="n">
        <f si="0" t="shared"/>
        <v>18.56179775280899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1159.0</v>
      </c>
      <c r="E29" s="4" t="n">
        <v>988.0</v>
      </c>
      <c r="F29" s="5" t="n">
        <f si="0" t="shared"/>
        <v>17.307692307692307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1205.0</v>
      </c>
      <c r="E30" s="4" t="n">
        <v>1108.0</v>
      </c>
      <c r="F30" s="5" t="n">
        <f si="0" t="shared"/>
        <v>8.754512635379061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9470.0</v>
      </c>
      <c r="E31" s="4" t="n">
        <v>10030.0</v>
      </c>
      <c r="F31" s="5" t="n">
        <f si="0" t="shared"/>
        <v>-5.583250249252243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904.0</v>
      </c>
      <c r="E32" s="4" t="n">
        <v>788.0</v>
      </c>
      <c r="F32" s="5" t="n">
        <f si="0" t="shared"/>
        <v>14.720812182741117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218.0</v>
      </c>
      <c r="E33" s="4" t="n">
        <v>165.0</v>
      </c>
      <c r="F33" s="5" t="n">
        <f si="0" t="shared"/>
        <v>32.121212121212125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984.0</v>
      </c>
      <c r="E34" s="4" t="n">
        <v>983.0</v>
      </c>
      <c r="F34" s="5" t="n">
        <f si="0" t="shared"/>
        <v>0.10172939979654119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7037.0</v>
      </c>
      <c r="E35" s="4" t="n">
        <f>E36-E24-E25-E26-E27-E28-E29-E30-E31-E32-E33-E34</f>
        <v>5962.0</v>
      </c>
      <c r="F35" s="5" t="n">
        <f si="0" t="shared"/>
        <v>18.030862126803086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41311.0</v>
      </c>
      <c r="E36" s="4" t="n">
        <v>37313.0</v>
      </c>
      <c r="F36" s="5" t="n">
        <f si="0" t="shared"/>
        <v>10.714764291265778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8780.0</v>
      </c>
      <c r="E37" s="4" t="n">
        <v>9352.0</v>
      </c>
      <c r="F37" s="5" t="n">
        <f si="0" t="shared"/>
        <v>-6.11633875106929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1442.0</v>
      </c>
      <c r="E38" s="4" t="n">
        <v>1416.0</v>
      </c>
      <c r="F38" s="5" t="n">
        <f si="0" t="shared"/>
        <v>1.8361581920903955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140.0</v>
      </c>
      <c r="E39" s="4" t="n">
        <f>E40-E37-E38</f>
        <v>171.0</v>
      </c>
      <c r="F39" s="5" t="n">
        <f si="0" t="shared"/>
        <v>-18.128654970760234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10362.0</v>
      </c>
      <c r="E40" s="4" t="n">
        <v>10939.0</v>
      </c>
      <c r="F40" s="5" t="n">
        <f si="0" t="shared"/>
        <v>-5.274705183289149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429.0</v>
      </c>
      <c r="E41" s="4" t="n">
        <v>314.0</v>
      </c>
      <c r="F41" s="5" t="n">
        <f si="0" t="shared"/>
        <v>36.624203821656046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544.0</v>
      </c>
      <c r="E42" s="4" t="n">
        <f>E43-E41</f>
        <v>549.0</v>
      </c>
      <c r="F42" s="5" t="n">
        <f si="0" t="shared"/>
        <v>-0.9107468123861567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973.0</v>
      </c>
      <c r="E43" s="4" t="n">
        <v>863.0</v>
      </c>
      <c r="F43" s="5" t="n">
        <f si="0" t="shared"/>
        <v>12.746234067207416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111.0</v>
      </c>
      <c r="E44" s="4" t="n">
        <v>66.0</v>
      </c>
      <c r="F44" s="5" t="n">
        <f si="0" t="shared"/>
        <v>68.18181818181817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314178.0</v>
      </c>
      <c r="E45" s="4" t="n">
        <v>514951.0</v>
      </c>
      <c r="F45" s="5" t="n">
        <f si="0" t="shared"/>
        <v>-38.98875815368841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926647.0</v>
      </c>
      <c r="E46" s="8" t="n">
        <f>E44+E43+E40+E36+E23+E16+E45</f>
        <v>1034730.0</v>
      </c>
      <c r="F46" s="5" t="n">
        <f si="0" t="shared"/>
        <v>-10.445526852415606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