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<sst xmlns="http://schemas.openxmlformats.org/spreadsheetml/2006/main" count="98" uniqueCount="56">
  <si>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</si>
  <si>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</si>
  <si>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</si>
  <si>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</si>
  <si>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</si>
  <si>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</si>
  <si>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</si>
  <si>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</si>
  <si>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</si>
  <si>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</si>
  <si>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</si>
  <si>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</si>
  <si>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</si>
  <si>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</si>
  <si>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</si>
  <si>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</si>
  <si>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</si>
  <si>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</si>
  <si>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</si>
  <si>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</si>
  <si>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</si>
  <si>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</si>
  <si>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</si>
  <si>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</si>
  <si>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</si>
  <si>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</si>
  <si>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</si>
  <si>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</si>
  <si>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</si>
  <si>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</si>
  <si>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</si>
  <si>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</si>
  <si>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</si>
  <si>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</si>
  <si>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</si>
  <si>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</si>
  <si>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</si>
  <si>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</si>
  <si>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</si>
  <si>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</si>
  <si>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</si>
  <si>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</si>
  <si>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</si>
  <si>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</si>
  <si>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</si>
  <si>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</si>
  <si>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</si>
  <si>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</si>
  <si>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</si>
  <si>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</si>
  <si>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</si>
  <si>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</si>
  <si>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</si>
  <si>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106年4月來臺旅客人次及成長率－按國籍分
Table 1-3 Visitor Arrivals by Nationality,
 April, 2017</t>
  </si>
  <si>
    <t>106年4月
Apr.., 2017</t>
  </si>
  <si>
    <t>105年4月
Apr..,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</si>
</sst>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126719.0</v>
      </c>
      <c r="E3" s="4" t="n">
        <v>129592.0</v>
      </c>
      <c r="F3" s="5" t="n">
        <f>IF(E3=0,"-",(D3-E3)/E3*100)</f>
        <v>-2.2169578369035126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84460.0</v>
      </c>
      <c r="E4" s="4" t="n">
        <v>62869.0</v>
      </c>
      <c r="F4" s="5" t="n">
        <f ref="F4:F46" si="0" t="shared">IF(E4=0,"-",(D4-E4)/E4*100)</f>
        <v>34.34283987338752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3565.0</v>
      </c>
      <c r="E5" s="4" t="n">
        <v>3121.0</v>
      </c>
      <c r="F5" s="5" t="n">
        <f si="0" t="shared"/>
        <v>14.226209548221725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1878.0</v>
      </c>
      <c r="E6" s="4" t="n">
        <v>1770.0</v>
      </c>
      <c r="F6" s="5" t="n">
        <f si="0" t="shared"/>
        <v>6.101694915254238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45332.0</v>
      </c>
      <c r="E7" s="4" t="n">
        <v>42409.0</v>
      </c>
      <c r="F7" s="5" t="n">
        <f si="0" t="shared"/>
        <v>6.892404914051263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30774.0</v>
      </c>
      <c r="E8" s="4" t="n">
        <v>28859.0</v>
      </c>
      <c r="F8" s="5" t="n">
        <f si="0" t="shared"/>
        <v>6.6357115631172245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13898.0</v>
      </c>
      <c r="E9" s="4" t="n">
        <v>14004.0</v>
      </c>
      <c r="F9" s="5" t="n">
        <f si="0" t="shared"/>
        <v>-0.7569265924021709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33568.0</v>
      </c>
      <c r="E10" s="4" t="n">
        <v>14516.0</v>
      </c>
      <c r="F10" s="5" t="n">
        <f si="0" t="shared"/>
        <v>131.248277762469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34331.0</v>
      </c>
      <c r="E11" s="4" t="n">
        <v>17997.0</v>
      </c>
      <c r="F11" s="5" t="n">
        <f si="0" t="shared"/>
        <v>90.75957103961771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33005.0</v>
      </c>
      <c r="E12" s="4" t="n">
        <v>14898.0</v>
      </c>
      <c r="F12" s="5" t="n">
        <f si="0" t="shared"/>
        <v>121.53980400053699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3892.0</v>
      </c>
      <c r="E13" s="4" t="n">
        <f>E14-E7-E8-E9-E10-E11-E12</f>
        <v>1344.0</v>
      </c>
      <c r="F13" s="5" t="n">
        <f si="0" t="shared"/>
        <v>189.58333333333331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194800.0</v>
      </c>
      <c r="E14" s="4" t="n">
        <v>134027.0</v>
      </c>
      <c r="F14" s="5" t="n">
        <f si="0" t="shared"/>
        <v>45.34384862751536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797.0</v>
      </c>
      <c r="E15" s="4" t="n">
        <f>E16-E3-E4-E5-E6-E14</f>
        <v>682.0</v>
      </c>
      <c r="F15" s="5" t="n">
        <f si="0" t="shared"/>
        <v>16.862170087976537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412219.0</v>
      </c>
      <c r="E16" s="4" t="n">
        <v>332061.0</v>
      </c>
      <c r="F16" s="5" t="n">
        <f si="0" t="shared"/>
        <v>24.139540626571623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14651.0</v>
      </c>
      <c r="E17" s="4" t="n">
        <v>11950.0</v>
      </c>
      <c r="F17" s="5" t="n">
        <f si="0" t="shared"/>
        <v>22.602510460251047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52673.0</v>
      </c>
      <c r="E18" s="4" t="n">
        <v>44092.0</v>
      </c>
      <c r="F18" s="5" t="n">
        <f si="0" t="shared"/>
        <v>19.46158033203302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543.0</v>
      </c>
      <c r="E19" s="4" t="n">
        <v>319.0</v>
      </c>
      <c r="F19" s="5" t="n">
        <f si="0" t="shared"/>
        <v>70.21943573667711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498.0</v>
      </c>
      <c r="E20" s="4" t="n">
        <v>406.0</v>
      </c>
      <c r="F20" s="5" t="n">
        <f si="0" t="shared"/>
        <v>22.660098522167488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134.0</v>
      </c>
      <c r="E21" s="4" t="n">
        <v>94.0</v>
      </c>
      <c r="F21" s="5" t="n">
        <f si="0" t="shared"/>
        <v>42.5531914893617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1158.0</v>
      </c>
      <c r="E22" s="4" t="n">
        <f>E23-E17-E18-E19-E20-E21</f>
        <v>873.0</v>
      </c>
      <c r="F22" s="5" t="n">
        <f>IF(E22=0,"-",(D22-E22)/E22*100)</f>
        <v>32.64604810996563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69657.0</v>
      </c>
      <c r="E23" s="4" t="n">
        <v>57734.0</v>
      </c>
      <c r="F23" s="5" t="n">
        <f si="0" t="shared"/>
        <v>20.651609103820974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814.0</v>
      </c>
      <c r="E24" s="4" t="n">
        <v>521.0</v>
      </c>
      <c r="F24" s="5" t="n">
        <f si="0" t="shared"/>
        <v>56.23800383877159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5671.0</v>
      </c>
      <c r="E25" s="4" t="n">
        <v>4702.0</v>
      </c>
      <c r="F25" s="5" t="n">
        <f si="0" t="shared"/>
        <v>20.608251807741386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7955.0</v>
      </c>
      <c r="E26" s="4" t="n">
        <v>5269.0</v>
      </c>
      <c r="F26" s="5" t="n">
        <f si="0" t="shared"/>
        <v>50.9774150692731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1744.0</v>
      </c>
      <c r="E27" s="4" t="n">
        <v>1663.0</v>
      </c>
      <c r="F27" s="5" t="n">
        <f si="0" t="shared"/>
        <v>4.87071557426338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2625.0</v>
      </c>
      <c r="E28" s="4" t="n">
        <v>2141.0</v>
      </c>
      <c r="F28" s="5" t="n">
        <f si="0" t="shared"/>
        <v>22.606258757589913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1245.0</v>
      </c>
      <c r="E29" s="4" t="n">
        <v>990.0</v>
      </c>
      <c r="F29" s="5" t="n">
        <f si="0" t="shared"/>
        <v>25.757575757575758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1204.0</v>
      </c>
      <c r="E30" s="4" t="n">
        <v>973.0</v>
      </c>
      <c r="F30" s="5" t="n">
        <f si="0" t="shared"/>
        <v>23.741007194244602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10964.0</v>
      </c>
      <c r="E31" s="4" t="n">
        <v>8541.0</v>
      </c>
      <c r="F31" s="5" t="n">
        <f si="0" t="shared"/>
        <v>28.36904343753659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783.0</v>
      </c>
      <c r="E32" s="4" t="n">
        <v>585.0</v>
      </c>
      <c r="F32" s="5" t="n">
        <f si="0" t="shared"/>
        <v>33.84615384615385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179.0</v>
      </c>
      <c r="E33" s="4" t="n">
        <v>174.0</v>
      </c>
      <c r="F33" s="5" t="n">
        <f si="0" t="shared"/>
        <v>2.8735632183908044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955.0</v>
      </c>
      <c r="E34" s="4" t="n">
        <v>956.0</v>
      </c>
      <c r="F34" s="5" t="n">
        <f si="0" t="shared"/>
        <v>-0.10460251046025104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7046.0</v>
      </c>
      <c r="E35" s="4" t="n">
        <f>E36-E24-E25-E26-E27-E28-E29-E30-E31-E32-E33-E34</f>
        <v>5528.0</v>
      </c>
      <c r="F35" s="5" t="n">
        <f si="0" t="shared"/>
        <v>27.460202604920404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41185.0</v>
      </c>
      <c r="E36" s="4" t="n">
        <v>32043.0</v>
      </c>
      <c r="F36" s="5" t="n">
        <f si="0" t="shared"/>
        <v>28.530412258527605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11903.0</v>
      </c>
      <c r="E37" s="4" t="n">
        <v>8648.0</v>
      </c>
      <c r="F37" s="5" t="n">
        <f si="0" t="shared"/>
        <v>37.638760407030524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1986.0</v>
      </c>
      <c r="E38" s="4" t="n">
        <v>1499.0</v>
      </c>
      <c r="F38" s="5" t="n">
        <f si="0" t="shared"/>
        <v>32.48832555036691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136.0</v>
      </c>
      <c r="E39" s="4" t="n">
        <f>E40-E37-E38</f>
        <v>129.0</v>
      </c>
      <c r="F39" s="5" t="n">
        <f si="0" t="shared"/>
        <v>5.426356589147287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14025.0</v>
      </c>
      <c r="E40" s="4" t="n">
        <v>10276.0</v>
      </c>
      <c r="F40" s="5" t="n">
        <f si="0" t="shared"/>
        <v>36.48306734137797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423.0</v>
      </c>
      <c r="E41" s="4" t="n">
        <v>417.0</v>
      </c>
      <c r="F41" s="5" t="n">
        <f si="0" t="shared"/>
        <v>1.4388489208633095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522.0</v>
      </c>
      <c r="E42" s="4" t="n">
        <f>E43-E41</f>
        <v>500.0</v>
      </c>
      <c r="F42" s="5" t="n">
        <f si="0" t="shared"/>
        <v>4.3999999999999995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945.0</v>
      </c>
      <c r="E43" s="4" t="n">
        <v>917.0</v>
      </c>
      <c r="F43" s="5" t="n">
        <f si="0" t="shared"/>
        <v>3.0534351145038165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90.0</v>
      </c>
      <c r="E44" s="4" t="n">
        <v>79.0</v>
      </c>
      <c r="F44" s="5" t="n">
        <f si="0" t="shared"/>
        <v>13.924050632911392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388692.0</v>
      </c>
      <c r="E45" s="4" t="n">
        <v>477213.0</v>
      </c>
      <c r="F45" s="5" t="n">
        <f si="0" t="shared"/>
        <v>-18.54957849010819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926813.0</v>
      </c>
      <c r="E46" s="8" t="n">
        <f>E44+E43+E40+E36+E23+E16+E45</f>
        <v>910323.0</v>
      </c>
      <c r="F46" s="5" t="n">
        <f si="0" t="shared"/>
        <v>1.8114449486610797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