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<sst xmlns="http://schemas.openxmlformats.org/spreadsheetml/2006/main" count="98" uniqueCount="56">
  <si>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</si>
  <si>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</si>
  <si>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</si>
  <si>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</si>
  <si>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</si>
  <si>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</si>
  <si>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</si>
  <si>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</si>
  <si>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</si>
  <si>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</si>
  <si>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</si>
  <si>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</si>
  <si>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</si>
  <si>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</si>
  <si>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</si>
  <si>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</si>
  <si>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</si>
  <si>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</si>
  <si>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</si>
  <si>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</si>
  <si>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</si>
  <si>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</si>
  <si>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</si>
  <si>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</si>
  <si>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</si>
  <si>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</si>
  <si>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</si>
  <si>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</si>
  <si>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</si>
  <si>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</si>
  <si>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</si>
  <si>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</si>
  <si>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</si>
  <si>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</si>
  <si>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</si>
  <si>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</si>
  <si>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</si>
  <si>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</si>
  <si>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</si>
  <si>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</si>
  <si>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</si>
  <si>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</si>
  <si>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</si>
  <si>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</si>
  <si>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</si>
  <si>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</si>
  <si>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</si>
  <si>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</si>
  <si>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</si>
  <si>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</si>
  <si>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</si>
  <si>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</si>
  <si>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</si>
  <si>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106年5月來臺旅客人次及成長率－按國籍分
Table 1-3 Visitor Arrivals by Nationality,
 May, 2017</t>
  </si>
  <si>
    <t>106年5月
May.., 2017</t>
  </si>
  <si>
    <t>105年5月
May..,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</si>
</sst>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146085.0</v>
      </c>
      <c r="E3" s="4" t="n">
        <v>145370.0</v>
      </c>
      <c r="F3" s="5" t="n">
        <f>IF(E3=0,"-",(D3-E3)/E3*100)</f>
        <v>0.49184838687487104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79569.0</v>
      </c>
      <c r="E4" s="4" t="n">
        <v>64472.0</v>
      </c>
      <c r="F4" s="5" t="n">
        <f ref="F4:F46" si="0" t="shared">IF(E4=0,"-",(D4-E4)/E4*100)</f>
        <v>23.416366794887704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3738.0</v>
      </c>
      <c r="E5" s="4" t="n">
        <v>3587.0</v>
      </c>
      <c r="F5" s="5" t="n">
        <f si="0" t="shared"/>
        <v>4.209645943685532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1763.0</v>
      </c>
      <c r="E6" s="4" t="n">
        <v>1865.0</v>
      </c>
      <c r="F6" s="5" t="n">
        <f si="0" t="shared"/>
        <v>-5.46916890080429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42702.0</v>
      </c>
      <c r="E7" s="4" t="n">
        <v>37325.0</v>
      </c>
      <c r="F7" s="5" t="n">
        <f si="0" t="shared"/>
        <v>14.40589417280643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28343.0</v>
      </c>
      <c r="E8" s="4" t="n">
        <v>26556.0</v>
      </c>
      <c r="F8" s="5" t="n">
        <f si="0" t="shared"/>
        <v>6.72917608073505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14382.0</v>
      </c>
      <c r="E9" s="4" t="n">
        <v>15352.0</v>
      </c>
      <c r="F9" s="5" t="n">
        <f si="0" t="shared"/>
        <v>-6.318394997394476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26639.0</v>
      </c>
      <c r="E10" s="4" t="n">
        <v>15093.0</v>
      </c>
      <c r="F10" s="5" t="n">
        <f si="0" t="shared"/>
        <v>76.49903928973696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25056.0</v>
      </c>
      <c r="E11" s="4" t="n">
        <v>15443.0</v>
      </c>
      <c r="F11" s="5" t="n">
        <f si="0" t="shared"/>
        <v>62.2482678236094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29053.0</v>
      </c>
      <c r="E12" s="4" t="n">
        <v>14502.0</v>
      </c>
      <c r="F12" s="5" t="n">
        <f si="0" t="shared"/>
        <v>100.33788442973383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1823.0</v>
      </c>
      <c r="E13" s="4" t="n">
        <f>E14-E7-E8-E9-E10-E11-E12</f>
        <v>954.0</v>
      </c>
      <c r="F13" s="5" t="n">
        <f si="0" t="shared"/>
        <v>91.0901467505241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167998.0</v>
      </c>
      <c r="E14" s="4" t="n">
        <v>125225.0</v>
      </c>
      <c r="F14" s="5" t="n">
        <f si="0" t="shared"/>
        <v>34.156917548412856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899.0</v>
      </c>
      <c r="E15" s="4" t="n">
        <f>E16-E3-E4-E5-E6-E14</f>
        <v>925.0</v>
      </c>
      <c r="F15" s="5" t="n">
        <f si="0" t="shared"/>
        <v>-2.810810810810811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400052.0</v>
      </c>
      <c r="E16" s="4" t="n">
        <v>341444.0</v>
      </c>
      <c r="F16" s="5" t="n">
        <f si="0" t="shared"/>
        <v>17.164747367064585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11895.0</v>
      </c>
      <c r="E17" s="4" t="n">
        <v>12290.0</v>
      </c>
      <c r="F17" s="5" t="n">
        <f si="0" t="shared"/>
        <v>-3.2139951179820994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47210.0</v>
      </c>
      <c r="E18" s="4" t="n">
        <v>45139.0</v>
      </c>
      <c r="F18" s="5" t="n">
        <f si="0" t="shared"/>
        <v>4.588050244799398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349.0</v>
      </c>
      <c r="E19" s="4" t="n">
        <v>334.0</v>
      </c>
      <c r="F19" s="5" t="n">
        <f si="0" t="shared"/>
        <v>4.491017964071856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377.0</v>
      </c>
      <c r="E20" s="4" t="n">
        <v>361.0</v>
      </c>
      <c r="F20" s="5" t="n">
        <f si="0" t="shared"/>
        <v>4.43213296398892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134.0</v>
      </c>
      <c r="E21" s="4" t="n">
        <v>148.0</v>
      </c>
      <c r="F21" s="5" t="n">
        <f si="0" t="shared"/>
        <v>-9.45945945945946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890.0</v>
      </c>
      <c r="E22" s="4" t="n">
        <f>E23-E17-E18-E19-E20-E21</f>
        <v>971.0</v>
      </c>
      <c r="F22" s="5" t="n">
        <f>IF(E22=0,"-",(D22-E22)/E22*100)</f>
        <v>-8.341915550978372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60855.0</v>
      </c>
      <c r="E23" s="4" t="n">
        <v>59243.0</v>
      </c>
      <c r="F23" s="5" t="n">
        <f si="0" t="shared"/>
        <v>2.720996573434836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602.0</v>
      </c>
      <c r="E24" s="4" t="n">
        <v>522.0</v>
      </c>
      <c r="F24" s="5" t="n">
        <f si="0" t="shared"/>
        <v>15.32567049808429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4497.0</v>
      </c>
      <c r="E25" s="4" t="n">
        <v>4253.0</v>
      </c>
      <c r="F25" s="5" t="n">
        <f si="0" t="shared"/>
        <v>5.737126734070068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4899.0</v>
      </c>
      <c r="E26" s="4" t="n">
        <v>4731.0</v>
      </c>
      <c r="F26" s="5" t="n">
        <f si="0" t="shared"/>
        <v>3.551046290424857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1682.0</v>
      </c>
      <c r="E27" s="4" t="n">
        <v>1657.0</v>
      </c>
      <c r="F27" s="5" t="n">
        <f si="0" t="shared"/>
        <v>1.508750754375377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1999.0</v>
      </c>
      <c r="E28" s="4" t="n">
        <v>2035.0</v>
      </c>
      <c r="F28" s="5" t="n">
        <f si="0" t="shared"/>
        <v>-1.7690417690417692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862.0</v>
      </c>
      <c r="E29" s="4" t="n">
        <v>733.0</v>
      </c>
      <c r="F29" s="5" t="n">
        <f si="0" t="shared"/>
        <v>17.598908594815825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952.0</v>
      </c>
      <c r="E30" s="4" t="n">
        <v>923.0</v>
      </c>
      <c r="F30" s="5" t="n">
        <f si="0" t="shared"/>
        <v>3.14192849404117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8604.0</v>
      </c>
      <c r="E31" s="4" t="n">
        <v>8322.0</v>
      </c>
      <c r="F31" s="5" t="n">
        <f si="0" t="shared"/>
        <v>3.3886085075702956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568.0</v>
      </c>
      <c r="E32" s="4" t="n">
        <v>540.0</v>
      </c>
      <c r="F32" s="5" t="n">
        <f si="0" t="shared"/>
        <v>5.185185185185185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168.0</v>
      </c>
      <c r="E33" s="4" t="n">
        <v>154.0</v>
      </c>
      <c r="F33" s="5" t="n">
        <f si="0" t="shared"/>
        <v>9.090909090909092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778.0</v>
      </c>
      <c r="E34" s="4" t="n">
        <v>822.0</v>
      </c>
      <c r="F34" s="5" t="n">
        <f si="0" t="shared"/>
        <v>-5.35279805352798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5839.0</v>
      </c>
      <c r="E35" s="4" t="n">
        <f>E36-E24-E25-E26-E27-E28-E29-E30-E31-E32-E33-E34</f>
        <v>5538.0</v>
      </c>
      <c r="F35" s="5" t="n">
        <f si="0" t="shared"/>
        <v>5.435175153485012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31450.0</v>
      </c>
      <c r="E36" s="4" t="n">
        <v>30230.0</v>
      </c>
      <c r="F36" s="5" t="n">
        <f si="0" t="shared"/>
        <v>4.035726099900761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7573.0</v>
      </c>
      <c r="E37" s="4" t="n">
        <v>7442.0</v>
      </c>
      <c r="F37" s="5" t="n">
        <f si="0" t="shared"/>
        <v>1.7602794947594733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1357.0</v>
      </c>
      <c r="E38" s="4" t="n">
        <v>1332.0</v>
      </c>
      <c r="F38" s="5" t="n">
        <f si="0" t="shared"/>
        <v>1.8768768768768769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97.0</v>
      </c>
      <c r="E39" s="4" t="n">
        <f>E40-E37-E38</f>
        <v>146.0</v>
      </c>
      <c r="F39" s="5" t="n">
        <f si="0" t="shared"/>
        <v>-33.56164383561644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9027.0</v>
      </c>
      <c r="E40" s="4" t="n">
        <v>8920.0</v>
      </c>
      <c r="F40" s="5" t="n">
        <f si="0" t="shared"/>
        <v>1.1995515695067265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420.0</v>
      </c>
      <c r="E41" s="4" t="n">
        <v>369.0</v>
      </c>
      <c r="F41" s="5" t="n">
        <f si="0" t="shared"/>
        <v>13.821138211382115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416.0</v>
      </c>
      <c r="E42" s="4" t="n">
        <f>E43-E41</f>
        <v>593.0</v>
      </c>
      <c r="F42" s="5" t="n">
        <f si="0" t="shared"/>
        <v>-29.848229342327148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836.0</v>
      </c>
      <c r="E43" s="4" t="n">
        <v>962.0</v>
      </c>
      <c r="F43" s="5" t="n">
        <f si="0" t="shared"/>
        <v>-13.097713097713099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70.0</v>
      </c>
      <c r="E44" s="4" t="n">
        <v>57.0</v>
      </c>
      <c r="F44" s="5" t="n">
        <f si="0" t="shared"/>
        <v>22.807017543859647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319877.0</v>
      </c>
      <c r="E45" s="4" t="n">
        <v>441709.0</v>
      </c>
      <c r="F45" s="5" t="n">
        <f si="0" t="shared"/>
        <v>-27.581960068733036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822167.0</v>
      </c>
      <c r="E46" s="8" t="n">
        <f>E44+E43+E40+E36+E23+E16+E45</f>
        <v>882565.0</v>
      </c>
      <c r="F46" s="5" t="n">
        <f si="0" t="shared"/>
        <v>-6.843461954643567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