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<sst xmlns="http://schemas.openxmlformats.org/spreadsheetml/2006/main" count="98" uniqueCount="56">
  <si>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</si>
  <si>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</si>
  <si>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</si>
  <si>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</si>
  <si>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</si>
  <si>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</si>
  <si>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</si>
  <si>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</si>
  <si>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</si>
  <si>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</si>
  <si>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</si>
  <si>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</si>
  <si>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</si>
  <si>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</si>
  <si>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</si>
  <si>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</si>
  <si>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</si>
  <si>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</si>
  <si>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</si>
  <si>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</si>
  <si>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</si>
  <si>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</si>
  <si>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</si>
  <si>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</si>
  <si>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</si>
  <si>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</si>
  <si>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</si>
  <si>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</si>
  <si>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</si>
  <si>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</si>
  <si>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</si>
  <si>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</si>
  <si>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</si>
  <si>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</si>
  <si>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</si>
  <si>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</si>
  <si>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</si>
  <si>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</si>
  <si>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</si>
  <si>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</si>
  <si>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</si>
  <si>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</si>
  <si>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</si>
  <si>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</si>
  <si>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</si>
  <si>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</si>
  <si>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</si>
  <si>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</si>
  <si>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</si>
  <si>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</si>
  <si>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</si>
  <si>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</si>
  <si>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</si>
  <si>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106年6月來臺旅客人次及成長率－按國籍分
Table 1-3 Visitor Arrivals by Nationality,
 June, 2017</t>
  </si>
  <si>
    <t>106年6月
Jun.., 2017</t>
  </si>
  <si>
    <t>105年6月
Jun..,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</si>
</sst>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141975.0</v>
      </c>
      <c r="E3" s="4" t="n">
        <v>130505.0</v>
      </c>
      <c r="F3" s="5" t="n">
        <f>IF(E3=0,"-",(D3-E3)/E3*100)</f>
        <v>8.788935289835639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72021.0</v>
      </c>
      <c r="E4" s="4" t="n">
        <v>61826.0</v>
      </c>
      <c r="F4" s="5" t="n">
        <f ref="F4:F46" si="0" t="shared">IF(E4=0,"-",(D4-E4)/E4*100)</f>
        <v>16.48982628667551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3060.0</v>
      </c>
      <c r="E5" s="4" t="n">
        <v>3050.0</v>
      </c>
      <c r="F5" s="5" t="n">
        <f si="0" t="shared"/>
        <v>0.32786885245901637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1257.0</v>
      </c>
      <c r="E6" s="4" t="n">
        <v>1056.0</v>
      </c>
      <c r="F6" s="5" t="n">
        <f si="0" t="shared"/>
        <v>19.03409090909091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45728.0</v>
      </c>
      <c r="E7" s="4" t="n">
        <v>31789.0</v>
      </c>
      <c r="F7" s="5" t="n">
        <f si="0" t="shared"/>
        <v>43.848501053823654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33667.0</v>
      </c>
      <c r="E8" s="4" t="n">
        <v>31847.0</v>
      </c>
      <c r="F8" s="5" t="n">
        <f si="0" t="shared"/>
        <v>5.714824002260809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24100.0</v>
      </c>
      <c r="E9" s="4" t="n">
        <v>17192.0</v>
      </c>
      <c r="F9" s="5" t="n">
        <f si="0" t="shared"/>
        <v>40.18147975802699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24531.0</v>
      </c>
      <c r="E10" s="4" t="n">
        <v>13988.0</v>
      </c>
      <c r="F10" s="5" t="n">
        <f si="0" t="shared"/>
        <v>75.37174721189591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19065.0</v>
      </c>
      <c r="E11" s="4" t="n">
        <v>11567.0</v>
      </c>
      <c r="F11" s="5" t="n">
        <f si="0" t="shared"/>
        <v>64.82233941384975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37177.0</v>
      </c>
      <c r="E12" s="4" t="n">
        <v>15544.0</v>
      </c>
      <c r="F12" s="5" t="n">
        <f si="0" t="shared"/>
        <v>139.172671127123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1666.0</v>
      </c>
      <c r="E13" s="4" t="n">
        <f>E14-E7-E8-E9-E10-E11-E12</f>
        <v>926.0</v>
      </c>
      <c r="F13" s="5" t="n">
        <f si="0" t="shared"/>
        <v>79.91360691144709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185934.0</v>
      </c>
      <c r="E14" s="4" t="n">
        <v>122853.0</v>
      </c>
      <c r="F14" s="5" t="n">
        <f si="0" t="shared"/>
        <v>51.34673145954922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657.0</v>
      </c>
      <c r="E15" s="4" t="n">
        <f>E16-E3-E4-E5-E6-E14</f>
        <v>700.0</v>
      </c>
      <c r="F15" s="5" t="n">
        <f si="0" t="shared"/>
        <v>-6.142857142857143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404904.0</v>
      </c>
      <c r="E16" s="4" t="n">
        <v>319990.0</v>
      </c>
      <c r="F16" s="5" t="n">
        <f si="0" t="shared"/>
        <v>26.536454264195758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10190.0</v>
      </c>
      <c r="E17" s="4" t="n">
        <v>9080.0</v>
      </c>
      <c r="F17" s="5" t="n">
        <f si="0" t="shared"/>
        <v>12.22466960352423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53093.0</v>
      </c>
      <c r="E18" s="4" t="n">
        <v>48528.0</v>
      </c>
      <c r="F18" s="5" t="n">
        <f si="0" t="shared"/>
        <v>9.40694032311243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370.0</v>
      </c>
      <c r="E19" s="4" t="n">
        <v>220.0</v>
      </c>
      <c r="F19" s="5" t="n">
        <f si="0" t="shared"/>
        <v>68.18181818181817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373.0</v>
      </c>
      <c r="E20" s="4" t="n">
        <v>263.0</v>
      </c>
      <c r="F20" s="5" t="n">
        <f si="0" t="shared"/>
        <v>41.825095057034225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120.0</v>
      </c>
      <c r="E21" s="4" t="n">
        <v>85.0</v>
      </c>
      <c r="F21" s="5" t="n">
        <f si="0" t="shared"/>
        <v>41.17647058823529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1069.0</v>
      </c>
      <c r="E22" s="4" t="n">
        <f>E23-E17-E18-E19-E20-E21</f>
        <v>872.0</v>
      </c>
      <c r="F22" s="5" t="n">
        <f>IF(E22=0,"-",(D22-E22)/E22*100)</f>
        <v>22.591743119266056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65215.0</v>
      </c>
      <c r="E23" s="4" t="n">
        <v>59048.0</v>
      </c>
      <c r="F23" s="5" t="n">
        <f si="0" t="shared"/>
        <v>10.444045522286952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568.0</v>
      </c>
      <c r="E24" s="4" t="n">
        <v>490.0</v>
      </c>
      <c r="F24" s="5" t="n">
        <f si="0" t="shared"/>
        <v>15.918367346938775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3768.0</v>
      </c>
      <c r="E25" s="4" t="n">
        <v>3627.0</v>
      </c>
      <c r="F25" s="5" t="n">
        <f si="0" t="shared"/>
        <v>3.887510339123242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3989.0</v>
      </c>
      <c r="E26" s="4" t="n">
        <v>4050.0</v>
      </c>
      <c r="F26" s="5" t="n">
        <f si="0" t="shared"/>
        <v>-1.5061728395061729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1612.0</v>
      </c>
      <c r="E27" s="4" t="n">
        <v>1410.0</v>
      </c>
      <c r="F27" s="5" t="n">
        <f si="0" t="shared"/>
        <v>14.326241134751774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1667.0</v>
      </c>
      <c r="E28" s="4" t="n">
        <v>1660.0</v>
      </c>
      <c r="F28" s="5" t="n">
        <f si="0" t="shared"/>
        <v>0.42168674698795183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764.0</v>
      </c>
      <c r="E29" s="4" t="n">
        <v>660.0</v>
      </c>
      <c r="F29" s="5" t="n">
        <f si="0" t="shared"/>
        <v>15.757575757575756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1006.0</v>
      </c>
      <c r="E30" s="4" t="n">
        <v>873.0</v>
      </c>
      <c r="F30" s="5" t="n">
        <f si="0" t="shared"/>
        <v>15.234822451317298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8063.0</v>
      </c>
      <c r="E31" s="4" t="n">
        <v>7358.0</v>
      </c>
      <c r="F31" s="5" t="n">
        <f si="0" t="shared"/>
        <v>9.581407991301983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517.0</v>
      </c>
      <c r="E32" s="4" t="n">
        <v>500.0</v>
      </c>
      <c r="F32" s="5" t="n">
        <f si="0" t="shared"/>
        <v>3.4000000000000004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167.0</v>
      </c>
      <c r="E33" s="4" t="n">
        <v>134.0</v>
      </c>
      <c r="F33" s="5" t="n">
        <f si="0" t="shared"/>
        <v>24.62686567164179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763.0</v>
      </c>
      <c r="E34" s="4" t="n">
        <v>769.0</v>
      </c>
      <c r="F34" s="5" t="n">
        <f si="0" t="shared"/>
        <v>-0.7802340702210664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5983.0</v>
      </c>
      <c r="E35" s="4" t="n">
        <f>E36-E24-E25-E26-E27-E28-E29-E30-E31-E32-E33-E34</f>
        <v>5317.0</v>
      </c>
      <c r="F35" s="5" t="n">
        <f si="0" t="shared"/>
        <v>12.52586044762084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28867.0</v>
      </c>
      <c r="E36" s="4" t="n">
        <v>26848.0</v>
      </c>
      <c r="F36" s="5" t="n">
        <f si="0" t="shared"/>
        <v>7.520113230035756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7985.0</v>
      </c>
      <c r="E37" s="4" t="n">
        <v>6645.0</v>
      </c>
      <c r="F37" s="5" t="n">
        <f si="0" t="shared"/>
        <v>20.165537998495108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1455.0</v>
      </c>
      <c r="E38" s="4" t="n">
        <v>1180.0</v>
      </c>
      <c r="F38" s="5" t="n">
        <f si="0" t="shared"/>
        <v>23.30508474576271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160.0</v>
      </c>
      <c r="E39" s="4" t="n">
        <f>E40-E37-E38</f>
        <v>189.0</v>
      </c>
      <c r="F39" s="5" t="n">
        <f si="0" t="shared"/>
        <v>-15.343915343915343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9600.0</v>
      </c>
      <c r="E40" s="4" t="n">
        <v>8014.0</v>
      </c>
      <c r="F40" s="5" t="n">
        <f si="0" t="shared"/>
        <v>19.790366857998503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358.0</v>
      </c>
      <c r="E41" s="4" t="n">
        <v>359.0</v>
      </c>
      <c r="F41" s="5" t="n">
        <f si="0" t="shared"/>
        <v>-0.2785515320334262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371.0</v>
      </c>
      <c r="E42" s="4" t="n">
        <f>E43-E41</f>
        <v>407.0</v>
      </c>
      <c r="F42" s="5" t="n">
        <f si="0" t="shared"/>
        <v>-8.845208845208845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729.0</v>
      </c>
      <c r="E43" s="4" t="n">
        <v>766.0</v>
      </c>
      <c r="F43" s="5" t="n">
        <f si="0" t="shared"/>
        <v>-4.830287206266318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87.0</v>
      </c>
      <c r="E44" s="4" t="n">
        <v>52.0</v>
      </c>
      <c r="F44" s="5" t="n">
        <f si="0" t="shared"/>
        <v>67.3076923076923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326529.0</v>
      </c>
      <c r="E45" s="4" t="n">
        <v>403082.0</v>
      </c>
      <c r="F45" s="5" t="n">
        <f si="0" t="shared"/>
        <v>-18.991917277377805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835931.0</v>
      </c>
      <c r="E46" s="8" t="n">
        <f>E44+E43+E40+E36+E23+E16+E45</f>
        <v>817800.0</v>
      </c>
      <c r="F46" s="5" t="n">
        <f si="0" t="shared"/>
        <v>2.2170457324529225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