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<sst xmlns="http://schemas.openxmlformats.org/spreadsheetml/2006/main" count="98" uniqueCount="56">
  <si>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</si>
  <si>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</si>
  <si>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</si>
  <si>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</si>
  <si>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</si>
  <si>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</si>
  <si>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</si>
  <si>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</si>
  <si>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</si>
  <si>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</si>
  <si>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</si>
  <si>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</si>
  <si>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</si>
  <si>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</si>
  <si>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</si>
  <si>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</si>
  <si>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</si>
  <si>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</si>
  <si>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</si>
  <si>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</si>
  <si>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</si>
  <si>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</si>
  <si>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</si>
  <si>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</si>
  <si>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</si>
  <si>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</si>
  <si>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</si>
  <si>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</si>
  <si>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</si>
  <si>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</si>
  <si>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</si>
  <si>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</si>
  <si>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</si>
  <si>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</si>
  <si>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</si>
  <si>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</si>
  <si>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</si>
  <si>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</si>
  <si>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</si>
  <si>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</si>
  <si>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</si>
  <si>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</si>
  <si>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</si>
  <si>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</si>
  <si>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</si>
  <si>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</si>
  <si>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</si>
  <si>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</si>
  <si>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</si>
  <si>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</si>
  <si>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</si>
  <si>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</si>
  <si>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</si>
  <si>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107年1月來臺旅客人次及成長率－按國籍分
Table 1-3 Visitor Arrivals by Nationality,
 January, 2018</t>
  </si>
  <si>
    <t>107年1月
Jan.., 2018</t>
  </si>
  <si>
    <t>106年1月
Jan..,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</si>
</sst>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161928.0</v>
      </c>
      <c r="E3" s="4" t="n">
        <v>129382.0</v>
      </c>
      <c r="F3" s="5" t="n">
        <f>IF(E3=0,"-",(D3-E3)/E3*100)</f>
        <v>25.15496746069778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129479.0</v>
      </c>
      <c r="E4" s="4" t="n">
        <v>112321.0</v>
      </c>
      <c r="F4" s="5" t="n">
        <f ref="F4:F46" si="0" t="shared">IF(E4=0,"-",(D4-E4)/E4*100)</f>
        <v>15.275861147959866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3144.0</v>
      </c>
      <c r="E5" s="4" t="n">
        <v>2457.0</v>
      </c>
      <c r="F5" s="5" t="n">
        <f si="0" t="shared"/>
        <v>27.96092796092796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1622.0</v>
      </c>
      <c r="E6" s="4" t="n">
        <v>1341.0</v>
      </c>
      <c r="F6" s="5" t="n">
        <f si="0" t="shared"/>
        <v>20.954511558538407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33049.0</v>
      </c>
      <c r="E7" s="4" t="n">
        <v>30024.0</v>
      </c>
      <c r="F7" s="5" t="n">
        <f si="0" t="shared"/>
        <v>10.07527311484146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28742.0</v>
      </c>
      <c r="E8" s="4" t="n">
        <v>22883.0</v>
      </c>
      <c r="F8" s="5" t="n">
        <f si="0" t="shared"/>
        <v>25.60416029366779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13570.0</v>
      </c>
      <c r="E9" s="4" t="n">
        <v>13074.0</v>
      </c>
      <c r="F9" s="5" t="n">
        <f si="0" t="shared"/>
        <v>3.7937891999388103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31360.0</v>
      </c>
      <c r="E10" s="4" t="n">
        <v>16742.0</v>
      </c>
      <c r="F10" s="5" t="n">
        <f si="0" t="shared"/>
        <v>87.31334368653685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23415.0</v>
      </c>
      <c r="E11" s="4" t="n">
        <v>16838.0</v>
      </c>
      <c r="F11" s="5" t="n">
        <f si="0" t="shared"/>
        <v>39.06045848675615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25908.0</v>
      </c>
      <c r="E12" s="4" t="n">
        <v>17637.0</v>
      </c>
      <c r="F12" s="5" t="n">
        <f si="0" t="shared"/>
        <v>46.89573056642286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1973.0</v>
      </c>
      <c r="E13" s="4" t="n">
        <f>E14-E7-E8-E9-E10-E11-E12</f>
        <v>1316.0</v>
      </c>
      <c r="F13" s="5" t="n">
        <f si="0" t="shared"/>
        <v>49.92401215805471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158017.0</v>
      </c>
      <c r="E14" s="4" t="n">
        <v>118514.0</v>
      </c>
      <c r="F14" s="5" t="n">
        <f si="0" t="shared"/>
        <v>33.331927029718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881.0</v>
      </c>
      <c r="E15" s="4" t="n">
        <f>E16-E3-E4-E5-E6-E14</f>
        <v>738.0</v>
      </c>
      <c r="F15" s="5" t="n">
        <f si="0" t="shared"/>
        <v>19.37669376693767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455071.0</v>
      </c>
      <c r="E16" s="4" t="n">
        <v>364753.0</v>
      </c>
      <c r="F16" s="5" t="n">
        <f si="0" t="shared"/>
        <v>24.761413888302496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12530.0</v>
      </c>
      <c r="E17" s="4" t="n">
        <v>12520.0</v>
      </c>
      <c r="F17" s="5" t="n">
        <f si="0" t="shared"/>
        <v>0.07987220447284345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42232.0</v>
      </c>
      <c r="E18" s="4" t="n">
        <v>46169.0</v>
      </c>
      <c r="F18" s="5" t="n">
        <f si="0" t="shared"/>
        <v>-8.527366847884945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357.0</v>
      </c>
      <c r="E19" s="4" t="n">
        <v>263.0</v>
      </c>
      <c r="F19" s="5" t="n">
        <f si="0" t="shared"/>
        <v>35.741444866920155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416.0</v>
      </c>
      <c r="E20" s="4" t="n">
        <v>389.0</v>
      </c>
      <c r="F20" s="5" t="n">
        <f si="0" t="shared"/>
        <v>6.940874035989718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136.0</v>
      </c>
      <c r="E21" s="4" t="n">
        <v>112.0</v>
      </c>
      <c r="F21" s="5" t="n">
        <f si="0" t="shared"/>
        <v>21.428571428571427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979.0</v>
      </c>
      <c r="E22" s="4" t="n">
        <f>E23-E17-E18-E19-E20-E21</f>
        <v>853.0</v>
      </c>
      <c r="F22" s="5" t="n">
        <f>IF(E22=0,"-",(D22-E22)/E22*100)</f>
        <v>14.77139507620164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56650.0</v>
      </c>
      <c r="E23" s="4" t="n">
        <v>60306.0</v>
      </c>
      <c r="F23" s="5" t="n">
        <f si="0" t="shared"/>
        <v>-6.062415016747919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614.0</v>
      </c>
      <c r="E24" s="4" t="n">
        <v>618.0</v>
      </c>
      <c r="F24" s="5" t="n">
        <f si="0" t="shared"/>
        <v>-0.6472491909385114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4072.0</v>
      </c>
      <c r="E25" s="4" t="n">
        <v>4148.0</v>
      </c>
      <c r="F25" s="5" t="n">
        <f si="0" t="shared"/>
        <v>-1.832208293153327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5162.0</v>
      </c>
      <c r="E26" s="4" t="n">
        <v>5096.0</v>
      </c>
      <c r="F26" s="5" t="n">
        <f si="0" t="shared"/>
        <v>1.2951334379905808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1737.0</v>
      </c>
      <c r="E27" s="4" t="n">
        <v>1493.0</v>
      </c>
      <c r="F27" s="5" t="n">
        <f si="0" t="shared"/>
        <v>16.342933690555927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1973.0</v>
      </c>
      <c r="E28" s="4" t="n">
        <v>2159.0</v>
      </c>
      <c r="F28" s="5" t="n">
        <f si="0" t="shared"/>
        <v>-8.615099583140342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763.0</v>
      </c>
      <c r="E29" s="4" t="n">
        <v>855.0</v>
      </c>
      <c r="F29" s="5" t="n">
        <f si="0" t="shared"/>
        <v>-10.760233918128655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941.0</v>
      </c>
      <c r="E30" s="4" t="n">
        <v>1002.0</v>
      </c>
      <c r="F30" s="5" t="n">
        <f si="0" t="shared"/>
        <v>-6.087824351297405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7884.0</v>
      </c>
      <c r="E31" s="4" t="n">
        <v>8430.0</v>
      </c>
      <c r="F31" s="5" t="n">
        <f si="0" t="shared"/>
        <v>-6.476868327402135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712.0</v>
      </c>
      <c r="E32" s="4" t="n">
        <v>631.0</v>
      </c>
      <c r="F32" s="5" t="n">
        <f si="0" t="shared"/>
        <v>12.836767036450079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143.0</v>
      </c>
      <c r="E33" s="4" t="n">
        <v>151.0</v>
      </c>
      <c r="F33" s="5" t="n">
        <f si="0" t="shared"/>
        <v>-5.298013245033113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811.0</v>
      </c>
      <c r="E34" s="4" t="n">
        <v>857.0</v>
      </c>
      <c r="F34" s="5" t="n">
        <f si="0" t="shared"/>
        <v>-5.367561260210035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5538.0</v>
      </c>
      <c r="E35" s="4" t="n">
        <f>E36-E24-E25-E26-E27-E28-E29-E30-E31-E32-E33-E34</f>
        <v>5745.0</v>
      </c>
      <c r="F35" s="5" t="n">
        <f si="0" t="shared"/>
        <v>-3.6031331592689293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30350.0</v>
      </c>
      <c r="E36" s="4" t="n">
        <v>31185.0</v>
      </c>
      <c r="F36" s="5" t="n">
        <f si="0" t="shared"/>
        <v>-2.677569344236011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12050.0</v>
      </c>
      <c r="E37" s="4" t="n">
        <v>10118.0</v>
      </c>
      <c r="F37" s="5" t="n">
        <f si="0" t="shared"/>
        <v>19.09468274362522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1850.0</v>
      </c>
      <c r="E38" s="4" t="n">
        <v>2053.0</v>
      </c>
      <c r="F38" s="5" t="n">
        <f si="0" t="shared"/>
        <v>-9.887968826108134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105.0</v>
      </c>
      <c r="E39" s="4" t="n">
        <f>E40-E37-E38</f>
        <v>91.0</v>
      </c>
      <c r="F39" s="5" t="n">
        <f si="0" t="shared"/>
        <v>15.384615384615385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14005.0</v>
      </c>
      <c r="E40" s="4" t="n">
        <v>12262.0</v>
      </c>
      <c r="F40" s="5" t="n">
        <f si="0" t="shared"/>
        <v>14.214646876529113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431.0</v>
      </c>
      <c r="E41" s="4" t="n">
        <v>507.0</v>
      </c>
      <c r="F41" s="5" t="n">
        <f si="0" t="shared"/>
        <v>-14.990138067061142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376.0</v>
      </c>
      <c r="E42" s="4" t="n">
        <f>E43-E41</f>
        <v>280.0</v>
      </c>
      <c r="F42" s="5" t="n">
        <f si="0" t="shared"/>
        <v>34.285714285714285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807.0</v>
      </c>
      <c r="E43" s="4" t="n">
        <v>787.0</v>
      </c>
      <c r="F43" s="5" t="n">
        <f si="0" t="shared"/>
        <v>2.5412960609911055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72.0</v>
      </c>
      <c r="E44" s="4" t="n">
        <v>72.0</v>
      </c>
      <c r="F44" s="5" t="n">
        <f si="0" t="shared"/>
        <v>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315339.0</v>
      </c>
      <c r="E45" s="4" t="n">
        <v>355434.0</v>
      </c>
      <c r="F45" s="5" t="n">
        <f si="0" t="shared"/>
        <v>-11.280575296679553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872294.0</v>
      </c>
      <c r="E46" s="8" t="n">
        <f>E44+E43+E40+E36+E23+E16+E45</f>
        <v>824799.0</v>
      </c>
      <c r="F46" s="5" t="n">
        <f si="0" t="shared"/>
        <v>5.758372645941617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