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<sst xmlns="http://schemas.openxmlformats.org/spreadsheetml/2006/main" count="98" uniqueCount="56">
  <si>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</si>
  <si>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</si>
  <si>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</si>
  <si>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</si>
  <si>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</si>
  <si>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</si>
  <si>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</si>
  <si>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</si>
  <si>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</si>
  <si>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</si>
  <si>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</si>
  <si>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</si>
  <si>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</si>
  <si>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</si>
  <si>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</si>
  <si>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</si>
  <si>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</si>
  <si>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</si>
  <si>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</si>
  <si>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</si>
  <si>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</si>
  <si>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</si>
  <si>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</si>
  <si>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</si>
  <si>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</si>
  <si>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</si>
  <si>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</si>
  <si>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</si>
  <si>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</si>
  <si>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</si>
  <si>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</si>
  <si>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</si>
  <si>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</si>
  <si>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</si>
  <si>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</si>
  <si>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</si>
  <si>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</si>
  <si>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</si>
  <si>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</si>
  <si>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</si>
  <si>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</si>
  <si>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</si>
  <si>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</si>
  <si>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</si>
  <si>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</si>
  <si>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</si>
  <si>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</si>
  <si>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</si>
  <si>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</si>
  <si>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</si>
  <si>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</si>
  <si>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</si>
  <si>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</si>
  <si>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107年11月來臺旅客人次及成長率－按國籍分
Table 1-3 Visitor Arrivals by Nationality,
 November, 2018</t>
  </si>
  <si>
    <t>107年11月
Nov.., 2018</t>
  </si>
  <si>
    <t>106年11月
Nov..,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</si>
</sst>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202818.0</v>
      </c>
      <c r="E3" s="4" t="n">
        <v>192490.0</v>
      </c>
      <c r="F3" s="5" t="n">
        <f>IF(E3=0,"-",(D3-E3)/E3*100)</f>
        <v>5.365473531092524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100809.0</v>
      </c>
      <c r="E4" s="4" t="n">
        <v>98225.0</v>
      </c>
      <c r="F4" s="5" t="n">
        <f ref="F4:F46" si="0" t="shared">IF(E4=0,"-",(D4-E4)/E4*100)</f>
        <v>2.6306948332909137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4105.0</v>
      </c>
      <c r="E5" s="4" t="n">
        <v>3636.0</v>
      </c>
      <c r="F5" s="5" t="n">
        <f si="0" t="shared"/>
        <v>12.898789878987898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2142.0</v>
      </c>
      <c r="E6" s="4" t="n">
        <v>1676.0</v>
      </c>
      <c r="F6" s="5" t="n">
        <f si="0" t="shared"/>
        <v>27.804295942720763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66968.0</v>
      </c>
      <c r="E7" s="4" t="n">
        <v>63886.0</v>
      </c>
      <c r="F7" s="5" t="n">
        <f si="0" t="shared"/>
        <v>4.824218138559309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49352.0</v>
      </c>
      <c r="E8" s="4" t="n">
        <v>48467.0</v>
      </c>
      <c r="F8" s="5" t="n">
        <f si="0" t="shared"/>
        <v>1.8259846906142325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18214.0</v>
      </c>
      <c r="E9" s="4" t="n">
        <v>15432.0</v>
      </c>
      <c r="F9" s="5" t="n">
        <f si="0" t="shared"/>
        <v>18.027475375842407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37661.0</v>
      </c>
      <c r="E10" s="4" t="n">
        <v>31701.0</v>
      </c>
      <c r="F10" s="5" t="n">
        <f si="0" t="shared"/>
        <v>18.800668748619916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28901.0</v>
      </c>
      <c r="E11" s="4" t="n">
        <v>28055.0</v>
      </c>
      <c r="F11" s="5" t="n">
        <f si="0" t="shared"/>
        <v>3.015505257529852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34470.0</v>
      </c>
      <c r="E12" s="4" t="n">
        <v>33692.0</v>
      </c>
      <c r="F12" s="5" t="n">
        <f si="0" t="shared"/>
        <v>2.309153508251217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3455.0</v>
      </c>
      <c r="E13" s="4" t="n">
        <f>E14-E7-E8-E9-E10-E11-E12</f>
        <v>2781.0</v>
      </c>
      <c r="F13" s="5" t="n">
        <f si="0" t="shared"/>
        <v>24.2358863718087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239021.0</v>
      </c>
      <c r="E14" s="4" t="n">
        <v>224014.0</v>
      </c>
      <c r="F14" s="5" t="n">
        <f si="0" t="shared"/>
        <v>6.699134875498852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1331.0</v>
      </c>
      <c r="E15" s="4" t="n">
        <f>E16-E3-E4-E5-E6-E14</f>
        <v>1211.0</v>
      </c>
      <c r="F15" s="5" t="n">
        <f si="0" t="shared"/>
        <v>9.90916597853014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550226.0</v>
      </c>
      <c r="E16" s="4" t="n">
        <v>521252.0</v>
      </c>
      <c r="F16" s="5" t="n">
        <f si="0" t="shared"/>
        <v>5.5585398233484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17959.0</v>
      </c>
      <c r="E17" s="4" t="n">
        <v>17224.0</v>
      </c>
      <c r="F17" s="5" t="n">
        <f si="0" t="shared"/>
        <v>4.26730143985137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59850.0</v>
      </c>
      <c r="E18" s="4" t="n">
        <v>55005.0</v>
      </c>
      <c r="F18" s="5" t="n">
        <f si="0" t="shared"/>
        <v>8.808290155440414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435.0</v>
      </c>
      <c r="E19" s="4" t="n">
        <v>362.0</v>
      </c>
      <c r="F19" s="5" t="n">
        <f si="0" t="shared"/>
        <v>20.165745856353592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543.0</v>
      </c>
      <c r="E20" s="4" t="n">
        <v>375.0</v>
      </c>
      <c r="F20" s="5" t="n">
        <f si="0" t="shared"/>
        <v>44.800000000000004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126.0</v>
      </c>
      <c r="E21" s="4" t="n">
        <v>109.0</v>
      </c>
      <c r="F21" s="5" t="n">
        <f si="0" t="shared"/>
        <v>15.59633027522936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1201.0</v>
      </c>
      <c r="E22" s="4" t="n">
        <f>E23-E17-E18-E19-E20-E21</f>
        <v>916.0</v>
      </c>
      <c r="F22" s="5" t="n">
        <f>IF(E22=0,"-",(D22-E22)/E22*100)</f>
        <v>31.113537117903928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80114.0</v>
      </c>
      <c r="E23" s="4" t="n">
        <v>73991.0</v>
      </c>
      <c r="F23" s="5" t="n">
        <f si="0" t="shared"/>
        <v>8.275330783473665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914.0</v>
      </c>
      <c r="E24" s="4" t="n">
        <v>835.0</v>
      </c>
      <c r="F24" s="5" t="n">
        <f si="0" t="shared"/>
        <v>9.461077844311378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5865.0</v>
      </c>
      <c r="E25" s="4" t="n">
        <v>5616.0</v>
      </c>
      <c r="F25" s="5" t="n">
        <f si="0" t="shared"/>
        <v>4.433760683760684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7490.0</v>
      </c>
      <c r="E26" s="4" t="n">
        <v>6724.0</v>
      </c>
      <c r="F26" s="5" t="n">
        <f si="0" t="shared"/>
        <v>11.392028554431887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2478.0</v>
      </c>
      <c r="E27" s="4" t="n">
        <v>2172.0</v>
      </c>
      <c r="F27" s="5" t="n">
        <f si="0" t="shared"/>
        <v>14.088397790055248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3033.0</v>
      </c>
      <c r="E28" s="4" t="n">
        <v>2683.0</v>
      </c>
      <c r="F28" s="5" t="n">
        <f si="0" t="shared"/>
        <v>13.045098770033544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1181.0</v>
      </c>
      <c r="E29" s="4" t="n">
        <v>1097.0</v>
      </c>
      <c r="F29" s="5" t="n">
        <f si="0" t="shared"/>
        <v>7.657247037374658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1583.0</v>
      </c>
      <c r="E30" s="4" t="n">
        <v>1236.0</v>
      </c>
      <c r="F30" s="5" t="n">
        <f si="0" t="shared"/>
        <v>28.074433656957932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10845.0</v>
      </c>
      <c r="E31" s="4" t="n">
        <v>10104.0</v>
      </c>
      <c r="F31" s="5" t="n">
        <f si="0" t="shared"/>
        <v>7.333729216152019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954.0</v>
      </c>
      <c r="E32" s="4" t="n">
        <v>895.0</v>
      </c>
      <c r="F32" s="5" t="n">
        <f si="0" t="shared"/>
        <v>6.592178770949721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219.0</v>
      </c>
      <c r="E33" s="4" t="n">
        <v>212.0</v>
      </c>
      <c r="F33" s="5" t="n">
        <f si="0" t="shared"/>
        <v>3.30188679245283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1041.0</v>
      </c>
      <c r="E34" s="4" t="n">
        <v>995.0</v>
      </c>
      <c r="F34" s="5" t="n">
        <f si="0" t="shared"/>
        <v>4.623115577889447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8608.0</v>
      </c>
      <c r="E35" s="4" t="n">
        <f>E36-E24-E25-E26-E27-E28-E29-E30-E31-E32-E33-E34</f>
        <v>6827.0</v>
      </c>
      <c r="F35" s="5" t="n">
        <f si="0" t="shared"/>
        <v>26.087593379229528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44211.0</v>
      </c>
      <c r="E36" s="4" t="n">
        <v>39396.0</v>
      </c>
      <c r="F36" s="5" t="n">
        <f si="0" t="shared"/>
        <v>12.222053000304598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10355.0</v>
      </c>
      <c r="E37" s="4" t="n">
        <v>9999.0</v>
      </c>
      <c r="F37" s="5" t="n">
        <f si="0" t="shared"/>
        <v>3.56035603560356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1989.0</v>
      </c>
      <c r="E38" s="4" t="n">
        <v>1571.0</v>
      </c>
      <c r="F38" s="5" t="n">
        <f si="0" t="shared"/>
        <v>26.607256524506685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190.0</v>
      </c>
      <c r="E39" s="4" t="n">
        <f>E40-E37-E38</f>
        <v>117.0</v>
      </c>
      <c r="F39" s="5" t="n">
        <f si="0" t="shared"/>
        <v>62.39316239316239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12534.0</v>
      </c>
      <c r="E40" s="4" t="n">
        <v>11687.0</v>
      </c>
      <c r="F40" s="5" t="n">
        <f si="0" t="shared"/>
        <v>7.247368871395568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388.0</v>
      </c>
      <c r="E41" s="4" t="n">
        <v>362.0</v>
      </c>
      <c r="F41" s="5" t="n">
        <f si="0" t="shared"/>
        <v>7.18232044198895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752.0</v>
      </c>
      <c r="E42" s="4" t="n">
        <f>E43-E41</f>
        <v>533.0</v>
      </c>
      <c r="F42" s="5" t="n">
        <f si="0" t="shared"/>
        <v>41.088180112570356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1140.0</v>
      </c>
      <c r="E43" s="4" t="n">
        <v>895.0</v>
      </c>
      <c r="F43" s="5" t="n">
        <f si="0" t="shared"/>
        <v>27.37430167597765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93.0</v>
      </c>
      <c r="E44" s="4" t="n">
        <v>89.0</v>
      </c>
      <c r="F44" s="5" t="n">
        <f si="0" t="shared"/>
        <v>4.49438202247191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330703.0</v>
      </c>
      <c r="E45" s="4" t="n">
        <v>366327.0</v>
      </c>
      <c r="F45" s="5" t="n">
        <f si="0" t="shared"/>
        <v>-9.724644921067789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1019021.0</v>
      </c>
      <c r="E46" s="8" t="n">
        <f>E44+E43+E40+E36+E23+E16+E45</f>
        <v>1013637.0</v>
      </c>
      <c r="F46" s="5" t="n">
        <f si="0" t="shared"/>
        <v>0.5311566172110923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