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<sst xmlns="http://schemas.openxmlformats.org/spreadsheetml/2006/main" count="98" uniqueCount="56">
  <si>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</si>
  <si>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</si>
  <si>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</si>
  <si>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</si>
  <si>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</si>
  <si>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</si>
  <si>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</si>
  <si>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</si>
  <si>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</si>
  <si>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</si>
  <si>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</si>
  <si>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</si>
  <si>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</si>
  <si>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</si>
  <si>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</si>
  <si>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</si>
  <si>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</si>
  <si>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</si>
  <si>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</si>
  <si>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</si>
  <si>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</si>
  <si>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</si>
  <si>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</si>
  <si>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</si>
  <si>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</si>
  <si>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</si>
  <si>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</si>
  <si>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</si>
  <si>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</si>
  <si>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</si>
  <si>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</si>
  <si>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</si>
  <si>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</si>
  <si>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</si>
  <si>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</si>
  <si>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</si>
  <si>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</si>
  <si>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</si>
  <si>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</si>
  <si>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</si>
  <si>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</si>
  <si>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</si>
  <si>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</si>
  <si>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</si>
  <si>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</si>
  <si>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</si>
  <si>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</si>
  <si>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</si>
  <si>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</si>
  <si>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</si>
  <si>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</si>
  <si>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</si>
  <si>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</si>
  <si>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107年12月來臺旅客人次及成長率－按國籍分
Table 1-3 Visitor Arrivals by Nationality,
 December, 2018</t>
  </si>
  <si>
    <t>107年12月
Dec.., 2018</t>
  </si>
  <si>
    <t>106年12月
Dec..,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</si>
</sst>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198902.0</v>
      </c>
      <c r="E3" s="4" t="n">
        <v>186432.0</v>
      </c>
      <c r="F3" s="5" t="n">
        <f>IF(E3=0,"-",(D3-E3)/E3*100)</f>
        <v>6.688765877102644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109730.0</v>
      </c>
      <c r="E4" s="4" t="n">
        <v>113789.0</v>
      </c>
      <c r="F4" s="5" t="n">
        <f ref="F4:F46" si="0" t="shared">IF(E4=0,"-",(D4-E4)/E4*100)</f>
        <v>-3.5671286328203955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3512.0</v>
      </c>
      <c r="E5" s="4" t="n">
        <v>3479.0</v>
      </c>
      <c r="F5" s="5" t="n">
        <f si="0" t="shared"/>
        <v>0.9485484334578902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1772.0</v>
      </c>
      <c r="E6" s="4" t="n">
        <v>1399.0</v>
      </c>
      <c r="F6" s="5" t="n">
        <f si="0" t="shared"/>
        <v>26.66190135811294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75082.0</v>
      </c>
      <c r="E7" s="4" t="n">
        <v>76075.0</v>
      </c>
      <c r="F7" s="5" t="n">
        <f si="0" t="shared"/>
        <v>-1.3052908314163654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62248.0</v>
      </c>
      <c r="E8" s="4" t="n">
        <v>66231.0</v>
      </c>
      <c r="F8" s="5" t="n">
        <f si="0" t="shared"/>
        <v>-6.013800184203771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20361.0</v>
      </c>
      <c r="E9" s="4" t="n">
        <v>18416.0</v>
      </c>
      <c r="F9" s="5" t="n">
        <f si="0" t="shared"/>
        <v>10.56146828844483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40329.0</v>
      </c>
      <c r="E10" s="4" t="n">
        <v>32899.0</v>
      </c>
      <c r="F10" s="5" t="n">
        <f si="0" t="shared"/>
        <v>22.584273078209062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44665.0</v>
      </c>
      <c r="E11" s="4" t="n">
        <v>36360.0</v>
      </c>
      <c r="F11" s="5" t="n">
        <f si="0" t="shared"/>
        <v>22.84103410341034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35487.0</v>
      </c>
      <c r="E12" s="4" t="n">
        <v>33695.0</v>
      </c>
      <c r="F12" s="5" t="n">
        <f si="0" t="shared"/>
        <v>5.318296483157738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3701.0</v>
      </c>
      <c r="E13" s="4" t="n">
        <f>E14-E7-E8-E9-E10-E11-E12</f>
        <v>3100.0</v>
      </c>
      <c r="F13" s="5" t="n">
        <f si="0" t="shared"/>
        <v>19.387096774193548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281873.0</v>
      </c>
      <c r="E14" s="4" t="n">
        <v>266776.0</v>
      </c>
      <c r="F14" s="5" t="n">
        <f si="0" t="shared"/>
        <v>5.65905478753711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1018.0</v>
      </c>
      <c r="E15" s="4" t="n">
        <f>E16-E3-E4-E5-E6-E14</f>
        <v>959.0</v>
      </c>
      <c r="F15" s="5" t="n">
        <f si="0" t="shared"/>
        <v>6.152241918665276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596807.0</v>
      </c>
      <c r="E16" s="4" t="n">
        <v>572834.0</v>
      </c>
      <c r="F16" s="5" t="n">
        <f si="0" t="shared"/>
        <v>4.1849820366807835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16915.0</v>
      </c>
      <c r="E17" s="4" t="n">
        <v>16667.0</v>
      </c>
      <c r="F17" s="5" t="n">
        <f si="0" t="shared"/>
        <v>1.4879702405951882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63914.0</v>
      </c>
      <c r="E18" s="4" t="n">
        <v>58993.0</v>
      </c>
      <c r="F18" s="5" t="n">
        <f si="0" t="shared"/>
        <v>8.341667655484548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521.0</v>
      </c>
      <c r="E19" s="4" t="n">
        <v>270.0</v>
      </c>
      <c r="F19" s="5" t="n">
        <f si="0" t="shared"/>
        <v>92.96296296296296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419.0</v>
      </c>
      <c r="E20" s="4" t="n">
        <v>442.0</v>
      </c>
      <c r="F20" s="5" t="n">
        <f si="0" t="shared"/>
        <v>-5.203619909502263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76.0</v>
      </c>
      <c r="E21" s="4" t="n">
        <v>110.0</v>
      </c>
      <c r="F21" s="5" t="n">
        <f si="0" t="shared"/>
        <v>-30.909090909090907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872.0</v>
      </c>
      <c r="E22" s="4" t="n">
        <f>E23-E17-E18-E19-E20-E21</f>
        <v>771.0</v>
      </c>
      <c r="F22" s="5" t="n">
        <f>IF(E22=0,"-",(D22-E22)/E22*100)</f>
        <v>13.09987029831388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82717.0</v>
      </c>
      <c r="E23" s="4" t="n">
        <v>77253.0</v>
      </c>
      <c r="F23" s="5" t="n">
        <f si="0" t="shared"/>
        <v>7.07286448422715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685.0</v>
      </c>
      <c r="E24" s="4" t="n">
        <v>650.0</v>
      </c>
      <c r="F24" s="5" t="n">
        <f si="0" t="shared"/>
        <v>5.384615384615385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5288.0</v>
      </c>
      <c r="E25" s="4" t="n">
        <v>4769.0</v>
      </c>
      <c r="F25" s="5" t="n">
        <f si="0" t="shared"/>
        <v>10.882784650870203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5264.0</v>
      </c>
      <c r="E26" s="4" t="n">
        <v>5098.0</v>
      </c>
      <c r="F26" s="5" t="n">
        <f si="0" t="shared"/>
        <v>3.2561788936837974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1858.0</v>
      </c>
      <c r="E27" s="4" t="n">
        <v>1728.0</v>
      </c>
      <c r="F27" s="5" t="n">
        <f si="0" t="shared"/>
        <v>7.523148148148148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2387.0</v>
      </c>
      <c r="E28" s="4" t="n">
        <v>2321.0</v>
      </c>
      <c r="F28" s="5" t="n">
        <f si="0" t="shared"/>
        <v>2.843601895734597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951.0</v>
      </c>
      <c r="E29" s="4" t="n">
        <v>870.0</v>
      </c>
      <c r="F29" s="5" t="n">
        <f si="0" t="shared"/>
        <v>9.310344827586208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1197.0</v>
      </c>
      <c r="E30" s="4" t="n">
        <v>896.0</v>
      </c>
      <c r="F30" s="5" t="n">
        <f si="0" t="shared"/>
        <v>33.59375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9777.0</v>
      </c>
      <c r="E31" s="4" t="n">
        <v>9398.0</v>
      </c>
      <c r="F31" s="5" t="n">
        <f si="0" t="shared"/>
        <v>4.032772930410726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884.0</v>
      </c>
      <c r="E32" s="4" t="n">
        <v>684.0</v>
      </c>
      <c r="F32" s="5" t="n">
        <f si="0" t="shared"/>
        <v>29.239766081871345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195.0</v>
      </c>
      <c r="E33" s="4" t="n">
        <v>168.0</v>
      </c>
      <c r="F33" s="5" t="n">
        <f si="0" t="shared"/>
        <v>16.071428571428573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943.0</v>
      </c>
      <c r="E34" s="4" t="n">
        <v>820.0</v>
      </c>
      <c r="F34" s="5" t="n">
        <f si="0" t="shared"/>
        <v>15.0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7856.0</v>
      </c>
      <c r="E35" s="4" t="n">
        <f>E36-E24-E25-E26-E27-E28-E29-E30-E31-E32-E33-E34</f>
        <v>6643.0</v>
      </c>
      <c r="F35" s="5" t="n">
        <f si="0" t="shared"/>
        <v>18.25982236941141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37285.0</v>
      </c>
      <c r="E36" s="4" t="n">
        <v>34045.0</v>
      </c>
      <c r="F36" s="5" t="n">
        <f si="0" t="shared"/>
        <v>9.51681597885152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17151.0</v>
      </c>
      <c r="E37" s="4" t="n">
        <v>14747.0</v>
      </c>
      <c r="F37" s="5" t="n">
        <f si="0" t="shared"/>
        <v>16.301620668610564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3213.0</v>
      </c>
      <c r="E38" s="4" t="n">
        <v>2409.0</v>
      </c>
      <c r="F38" s="5" t="n">
        <f si="0" t="shared"/>
        <v>33.37484433374844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142.0</v>
      </c>
      <c r="E39" s="4" t="n">
        <f>E40-E37-E38</f>
        <v>111.0</v>
      </c>
      <c r="F39" s="5" t="n">
        <f si="0" t="shared"/>
        <v>27.927927927927925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20506.0</v>
      </c>
      <c r="E40" s="4" t="n">
        <v>17267.0</v>
      </c>
      <c r="F40" s="5" t="n">
        <f si="0" t="shared"/>
        <v>18.758325128858516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571.0</v>
      </c>
      <c r="E41" s="4" t="n">
        <v>530.0</v>
      </c>
      <c r="F41" s="5" t="n">
        <f si="0" t="shared"/>
        <v>7.735849056603773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557.0</v>
      </c>
      <c r="E42" s="4" t="n">
        <f>E43-E41</f>
        <v>455.0</v>
      </c>
      <c r="F42" s="5" t="n">
        <f si="0" t="shared"/>
        <v>22.41758241758242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1128.0</v>
      </c>
      <c r="E43" s="4" t="n">
        <v>985.0</v>
      </c>
      <c r="F43" s="5" t="n">
        <f si="0" t="shared"/>
        <v>14.51776649746193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131.0</v>
      </c>
      <c r="E44" s="4" t="n">
        <v>124.0</v>
      </c>
      <c r="F44" s="5" t="n">
        <f si="0" t="shared"/>
        <v>5.64516129032258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386538.0</v>
      </c>
      <c r="E45" s="4" t="n">
        <v>409703.0</v>
      </c>
      <c r="F45" s="5" t="n">
        <f si="0" t="shared"/>
        <v>-5.654095771815193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1125112.0</v>
      </c>
      <c r="E46" s="8" t="n">
        <f>E44+E43+E40+E36+E23+E16+E45</f>
        <v>1112211.0</v>
      </c>
      <c r="F46" s="5" t="n">
        <f si="0" t="shared"/>
        <v>1.1599417736382753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