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<sst xmlns="http://schemas.openxmlformats.org/spreadsheetml/2006/main" count="98" uniqueCount="56">
  <si>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</si>
  <si>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</si>
  <si>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</si>
  <si>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</si>
  <si>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</si>
  <si>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</si>
  <si>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</si>
  <si>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</si>
  <si>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</si>
  <si>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</si>
  <si>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</si>
  <si>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</si>
  <si>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</si>
  <si>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</si>
  <si>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</si>
  <si>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</si>
  <si>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</si>
  <si>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</si>
  <si>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</si>
  <si>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</si>
  <si>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</si>
  <si>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</si>
  <si>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</si>
  <si>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</si>
  <si>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</si>
  <si>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</si>
  <si>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</si>
  <si>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</si>
  <si>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</si>
  <si>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</si>
  <si>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</si>
  <si>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</si>
  <si>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</si>
  <si>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</si>
  <si>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</si>
  <si>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</si>
  <si>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</si>
  <si>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</si>
  <si>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</si>
  <si>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</si>
  <si>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</si>
  <si>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</si>
  <si>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</si>
  <si>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</si>
  <si>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</si>
  <si>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</si>
  <si>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</si>
  <si>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</si>
  <si>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</si>
  <si>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</si>
  <si>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</si>
  <si>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</si>
  <si>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</si>
  <si>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107年3月來臺旅客人次及成長率－按國籍分
Table 1-3 Visitor Arrivals by Nationality,
 March, 2018</t>
  </si>
  <si>
    <t>107年3月
Mar.., 2018</t>
  </si>
  <si>
    <t>106年3月
Mar..,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</si>
</sst>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205814.0</v>
      </c>
      <c r="E3" s="4" t="n">
        <v>197647.0</v>
      </c>
      <c r="F3" s="5" t="n">
        <f>IF(E3=0,"-",(D3-E3)/E3*100)</f>
        <v>4.132114325034025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78296.0</v>
      </c>
      <c r="E4" s="4" t="n">
        <v>87067.0</v>
      </c>
      <c r="F4" s="5" t="n">
        <f ref="F4:F46" si="0" t="shared">IF(E4=0,"-",(D4-E4)/E4*100)</f>
        <v>-10.073851172085865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4205.0</v>
      </c>
      <c r="E5" s="4" t="n">
        <v>3728.0</v>
      </c>
      <c r="F5" s="5" t="n">
        <f si="0" t="shared"/>
        <v>12.795064377682403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2008.0</v>
      </c>
      <c r="E6" s="4" t="n">
        <v>2119.0</v>
      </c>
      <c r="F6" s="5" t="n">
        <f si="0" t="shared"/>
        <v>-5.238319962246343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62010.0</v>
      </c>
      <c r="E7" s="4" t="n">
        <v>57499.0</v>
      </c>
      <c r="F7" s="5" t="n">
        <f si="0" t="shared"/>
        <v>7.84535383224056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39971.0</v>
      </c>
      <c r="E8" s="4" t="n">
        <v>38211.0</v>
      </c>
      <c r="F8" s="5" t="n">
        <f si="0" t="shared"/>
        <v>4.606003506843579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18288.0</v>
      </c>
      <c r="E9" s="4" t="n">
        <v>15136.0</v>
      </c>
      <c r="F9" s="5" t="n">
        <f si="0" t="shared"/>
        <v>20.824524312896404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44931.0</v>
      </c>
      <c r="E10" s="4" t="n">
        <v>24144.0</v>
      </c>
      <c r="F10" s="5" t="n">
        <f si="0" t="shared"/>
        <v>86.09592445328032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36442.0</v>
      </c>
      <c r="E11" s="4" t="n">
        <v>31114.0</v>
      </c>
      <c r="F11" s="5" t="n">
        <f si="0" t="shared"/>
        <v>17.124124188468215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53441.0</v>
      </c>
      <c r="E12" s="4" t="n">
        <v>33438.0</v>
      </c>
      <c r="F12" s="5" t="n">
        <f si="0" t="shared"/>
        <v>59.82116155272445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3537.0</v>
      </c>
      <c r="E13" s="4" t="n">
        <f>E14-E7-E8-E9-E10-E11-E12</f>
        <v>1468.0</v>
      </c>
      <c r="F13" s="5" t="n">
        <f si="0" t="shared"/>
        <v>140.9400544959128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258620.0</v>
      </c>
      <c r="E14" s="4" t="n">
        <v>201010.0</v>
      </c>
      <c r="F14" s="5" t="n">
        <f si="0" t="shared"/>
        <v>28.660265658424954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1161.0</v>
      </c>
      <c r="E15" s="4" t="n">
        <f>E16-E3-E4-E5-E6-E14</f>
        <v>952.0</v>
      </c>
      <c r="F15" s="5" t="n">
        <f si="0" t="shared"/>
        <v>21.95378151260504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550104.0</v>
      </c>
      <c r="E16" s="4" t="n">
        <v>492523.0</v>
      </c>
      <c r="F16" s="5" t="n">
        <f si="0" t="shared"/>
        <v>11.691027627136194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18037.0</v>
      </c>
      <c r="E17" s="4" t="n">
        <v>13905.0</v>
      </c>
      <c r="F17" s="5" t="n">
        <f si="0" t="shared"/>
        <v>29.715929521754763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56792.0</v>
      </c>
      <c r="E18" s="4" t="n">
        <v>51254.0</v>
      </c>
      <c r="F18" s="5" t="n">
        <f si="0" t="shared"/>
        <v>10.805010340656338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463.0</v>
      </c>
      <c r="E19" s="4" t="n">
        <v>403.0</v>
      </c>
      <c r="F19" s="5" t="n">
        <f si="0" t="shared"/>
        <v>14.888337468982629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464.0</v>
      </c>
      <c r="E20" s="4" t="n">
        <v>512.0</v>
      </c>
      <c r="F20" s="5" t="n">
        <f si="0" t="shared"/>
        <v>-9.375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138.0</v>
      </c>
      <c r="E21" s="4" t="n">
        <v>147.0</v>
      </c>
      <c r="F21" s="5" t="n">
        <f si="0" t="shared"/>
        <v>-6.122448979591836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1045.0</v>
      </c>
      <c r="E22" s="4" t="n">
        <f>E23-E17-E18-E19-E20-E21</f>
        <v>968.0</v>
      </c>
      <c r="F22" s="5" t="n">
        <f>IF(E22=0,"-",(D22-E22)/E22*100)</f>
        <v>7.954545454545454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76939.0</v>
      </c>
      <c r="E23" s="4" t="n">
        <v>67189.0</v>
      </c>
      <c r="F23" s="5" t="n">
        <f si="0" t="shared"/>
        <v>14.51130393367962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827.0</v>
      </c>
      <c r="E24" s="4" t="n">
        <v>792.0</v>
      </c>
      <c r="F24" s="5" t="n">
        <f si="0" t="shared"/>
        <v>4.41919191919192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4994.0</v>
      </c>
      <c r="E25" s="4" t="n">
        <v>5093.0</v>
      </c>
      <c r="F25" s="5" t="n">
        <f si="0" t="shared"/>
        <v>-1.9438444924406046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7357.0</v>
      </c>
      <c r="E26" s="4" t="n">
        <v>9510.0</v>
      </c>
      <c r="F26" s="5" t="n">
        <f si="0" t="shared"/>
        <v>-22.639327024185068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1942.0</v>
      </c>
      <c r="E27" s="4" t="n">
        <v>2301.0</v>
      </c>
      <c r="F27" s="5" t="n">
        <f si="0" t="shared"/>
        <v>-15.601912212081704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2218.0</v>
      </c>
      <c r="E28" s="4" t="n">
        <v>2638.0</v>
      </c>
      <c r="F28" s="5" t="n">
        <f si="0" t="shared"/>
        <v>-15.921152388172857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1071.0</v>
      </c>
      <c r="E29" s="4" t="n">
        <v>1159.0</v>
      </c>
      <c r="F29" s="5" t="n">
        <f si="0" t="shared"/>
        <v>-7.5927523727351165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1254.0</v>
      </c>
      <c r="E30" s="4" t="n">
        <v>1205.0</v>
      </c>
      <c r="F30" s="5" t="n">
        <f si="0" t="shared"/>
        <v>4.066390041493776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11006.0</v>
      </c>
      <c r="E31" s="4" t="n">
        <v>9470.0</v>
      </c>
      <c r="F31" s="5" t="n">
        <f si="0" t="shared"/>
        <v>16.219640971488914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930.0</v>
      </c>
      <c r="E32" s="4" t="n">
        <v>904.0</v>
      </c>
      <c r="F32" s="5" t="n">
        <f si="0" t="shared"/>
        <v>2.8761061946902653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185.0</v>
      </c>
      <c r="E33" s="4" t="n">
        <v>218.0</v>
      </c>
      <c r="F33" s="5" t="n">
        <f si="0" t="shared"/>
        <v>-15.137614678899084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1014.0</v>
      </c>
      <c r="E34" s="4" t="n">
        <v>984.0</v>
      </c>
      <c r="F34" s="5" t="n">
        <f si="0" t="shared"/>
        <v>3.048780487804878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7365.0</v>
      </c>
      <c r="E35" s="4" t="n">
        <f>E36-E24-E25-E26-E27-E28-E29-E30-E31-E32-E33-E34</f>
        <v>7037.0</v>
      </c>
      <c r="F35" s="5" t="n">
        <f si="0" t="shared"/>
        <v>4.661077163564019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40163.0</v>
      </c>
      <c r="E36" s="4" t="n">
        <v>41311.0</v>
      </c>
      <c r="F36" s="5" t="n">
        <f si="0" t="shared"/>
        <v>-2.7789208685338047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10158.0</v>
      </c>
      <c r="E37" s="4" t="n">
        <v>8780.0</v>
      </c>
      <c r="F37" s="5" t="n">
        <f si="0" t="shared"/>
        <v>15.694760820045559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1458.0</v>
      </c>
      <c r="E38" s="4" t="n">
        <v>1442.0</v>
      </c>
      <c r="F38" s="5" t="n">
        <f si="0" t="shared"/>
        <v>1.1095700416088765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149.0</v>
      </c>
      <c r="E39" s="4" t="n">
        <f>E40-E37-E38</f>
        <v>140.0</v>
      </c>
      <c r="F39" s="5" t="n">
        <f si="0" t="shared"/>
        <v>6.428571428571428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11765.0</v>
      </c>
      <c r="E40" s="4" t="n">
        <v>10362.0</v>
      </c>
      <c r="F40" s="5" t="n">
        <f si="0" t="shared"/>
        <v>13.53985717043042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445.0</v>
      </c>
      <c r="E41" s="4" t="n">
        <v>429.0</v>
      </c>
      <c r="F41" s="5" t="n">
        <f si="0" t="shared"/>
        <v>3.7296037296037294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566.0</v>
      </c>
      <c r="E42" s="4" t="n">
        <f>E43-E41</f>
        <v>544.0</v>
      </c>
      <c r="F42" s="5" t="n">
        <f si="0" t="shared"/>
        <v>4.044117647058823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1011.0</v>
      </c>
      <c r="E43" s="4" t="n">
        <v>973.0</v>
      </c>
      <c r="F43" s="5" t="n">
        <f si="0" t="shared"/>
        <v>3.905447070914697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116.0</v>
      </c>
      <c r="E44" s="4" t="n">
        <v>111.0</v>
      </c>
      <c r="F44" s="5" t="n">
        <f si="0" t="shared"/>
        <v>4.504504504504505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333557.0</v>
      </c>
      <c r="E45" s="4" t="n">
        <v>314178.0</v>
      </c>
      <c r="F45" s="5" t="n">
        <f si="0" t="shared"/>
        <v>6.168159451011847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1013655.0</v>
      </c>
      <c r="E46" s="8" t="n">
        <f>E44+E43+E40+E36+E23+E16+E45</f>
        <v>926647.0</v>
      </c>
      <c r="F46" s="5" t="n">
        <f si="0" t="shared"/>
        <v>9.389551792645959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