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<sst xmlns="http://schemas.openxmlformats.org/spreadsheetml/2006/main" count="98" uniqueCount="56">
  <si>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</si>
  <si>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</si>
  <si>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</si>
  <si>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</si>
  <si>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</si>
  <si>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</si>
  <si>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</si>
  <si>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</si>
  <si>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</si>
  <si>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</si>
  <si>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</si>
  <si>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</si>
  <si>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</si>
  <si>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</si>
  <si>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</si>
  <si>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</si>
  <si>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</si>
  <si>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</si>
  <si>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</si>
  <si>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</si>
  <si>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</si>
  <si>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</si>
  <si>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</si>
  <si>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</si>
  <si>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</si>
  <si>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</si>
  <si>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</si>
  <si>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</si>
  <si>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</si>
  <si>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</si>
  <si>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</si>
  <si>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</si>
  <si>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</si>
  <si>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</si>
  <si>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</si>
  <si>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</si>
  <si>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</si>
  <si>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</si>
  <si>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</si>
  <si>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</si>
  <si>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</si>
  <si>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</si>
  <si>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</si>
  <si>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</si>
  <si>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</si>
  <si>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</si>
  <si>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</si>
  <si>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</si>
  <si>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</si>
  <si>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</si>
  <si>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</si>
  <si>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</si>
  <si>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</si>
  <si>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107年5月來臺旅客人次及成長率－按國籍分
Table 1-3 Visitor Arrivals by Nationality,
 May, 2018</t>
  </si>
  <si>
    <t>107年5月
May.., 2018</t>
  </si>
  <si>
    <t>106年5月
May..,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</si>
</sst>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150804.0</v>
      </c>
      <c r="E3" s="4" t="n">
        <v>146085.0</v>
      </c>
      <c r="F3" s="5" t="n">
        <f>IF(E3=0,"-",(D3-E3)/E3*100)</f>
        <v>3.2303111202382175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76359.0</v>
      </c>
      <c r="E4" s="4" t="n">
        <v>79569.0</v>
      </c>
      <c r="F4" s="5" t="n">
        <f ref="F4:F46" si="0" t="shared">IF(E4=0,"-",(D4-E4)/E4*100)</f>
        <v>-4.034234438034913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3899.0</v>
      </c>
      <c r="E5" s="4" t="n">
        <v>3738.0</v>
      </c>
      <c r="F5" s="5" t="n">
        <f si="0" t="shared"/>
        <v>4.307116104868914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1287.0</v>
      </c>
      <c r="E6" s="4" t="n">
        <v>1763.0</v>
      </c>
      <c r="F6" s="5" t="n">
        <f si="0" t="shared"/>
        <v>-26.999432785025522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40139.0</v>
      </c>
      <c r="E7" s="4" t="n">
        <v>42702.0</v>
      </c>
      <c r="F7" s="5" t="n">
        <f si="0" t="shared"/>
        <v>-6.002060793405461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30979.0</v>
      </c>
      <c r="E8" s="4" t="n">
        <v>28343.0</v>
      </c>
      <c r="F8" s="5" t="n">
        <f si="0" t="shared"/>
        <v>9.300356349010338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15492.0</v>
      </c>
      <c r="E9" s="4" t="n">
        <v>14382.0</v>
      </c>
      <c r="F9" s="5" t="n">
        <f si="0" t="shared"/>
        <v>7.717980809345015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45427.0</v>
      </c>
      <c r="E10" s="4" t="n">
        <v>26639.0</v>
      </c>
      <c r="F10" s="5" t="n">
        <f si="0" t="shared"/>
        <v>70.52817297946619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25696.0</v>
      </c>
      <c r="E11" s="4" t="n">
        <v>25056.0</v>
      </c>
      <c r="F11" s="5" t="n">
        <f si="0" t="shared"/>
        <v>2.554278416347382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43763.0</v>
      </c>
      <c r="E12" s="4" t="n">
        <v>29053.0</v>
      </c>
      <c r="F12" s="5" t="n">
        <f si="0" t="shared"/>
        <v>50.63160430936564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2750.0</v>
      </c>
      <c r="E13" s="4" t="n">
        <f>E14-E7-E8-E9-E10-E11-E12</f>
        <v>1823.0</v>
      </c>
      <c r="F13" s="5" t="n">
        <f si="0" t="shared"/>
        <v>50.85024684585847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204246.0</v>
      </c>
      <c r="E14" s="4" t="n">
        <v>167998.0</v>
      </c>
      <c r="F14" s="5" t="n">
        <f si="0" t="shared"/>
        <v>21.576447338658795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916.0</v>
      </c>
      <c r="E15" s="4" t="n">
        <f>E16-E3-E4-E5-E6-E14</f>
        <v>899.0</v>
      </c>
      <c r="F15" s="5" t="n">
        <f si="0" t="shared"/>
        <v>1.8909899888765296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437511.0</v>
      </c>
      <c r="E16" s="4" t="n">
        <v>400052.0</v>
      </c>
      <c r="F16" s="5" t="n">
        <f si="0" t="shared"/>
        <v>9.363532740743704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12820.0</v>
      </c>
      <c r="E17" s="4" t="n">
        <v>11895.0</v>
      </c>
      <c r="F17" s="5" t="n">
        <f si="0" t="shared"/>
        <v>7.776376628835645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45524.0</v>
      </c>
      <c r="E18" s="4" t="n">
        <v>47210.0</v>
      </c>
      <c r="F18" s="5" t="n">
        <f si="0" t="shared"/>
        <v>-3.5712772717644565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314.0</v>
      </c>
      <c r="E19" s="4" t="n">
        <v>349.0</v>
      </c>
      <c r="F19" s="5" t="n">
        <f si="0" t="shared"/>
        <v>-10.028653295128938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354.0</v>
      </c>
      <c r="E20" s="4" t="n">
        <v>377.0</v>
      </c>
      <c r="F20" s="5" t="n">
        <f si="0" t="shared"/>
        <v>-6.10079575596817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109.0</v>
      </c>
      <c r="E21" s="4" t="n">
        <v>134.0</v>
      </c>
      <c r="F21" s="5" t="n">
        <f si="0" t="shared"/>
        <v>-18.65671641791045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936.0</v>
      </c>
      <c r="E22" s="4" t="n">
        <f>E23-E17-E18-E19-E20-E21</f>
        <v>890.0</v>
      </c>
      <c r="F22" s="5" t="n">
        <f>IF(E22=0,"-",(D22-E22)/E22*100)</f>
        <v>5.168539325842696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60057.0</v>
      </c>
      <c r="E23" s="4" t="n">
        <v>60855.0</v>
      </c>
      <c r="F23" s="5" t="n">
        <f si="0" t="shared"/>
        <v>-1.311313778654178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543.0</v>
      </c>
      <c r="E24" s="4" t="n">
        <v>602.0</v>
      </c>
      <c r="F24" s="5" t="n">
        <f si="0" t="shared"/>
        <v>-9.800664451827243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4931.0</v>
      </c>
      <c r="E25" s="4" t="n">
        <v>4497.0</v>
      </c>
      <c r="F25" s="5" t="n">
        <f si="0" t="shared"/>
        <v>9.650878363353346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4743.0</v>
      </c>
      <c r="E26" s="4" t="n">
        <v>4899.0</v>
      </c>
      <c r="F26" s="5" t="n">
        <f si="0" t="shared"/>
        <v>-3.184323331292101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1767.0</v>
      </c>
      <c r="E27" s="4" t="n">
        <v>1682.0</v>
      </c>
      <c r="F27" s="5" t="n">
        <f si="0" t="shared"/>
        <v>5.053507728894173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1932.0</v>
      </c>
      <c r="E28" s="4" t="n">
        <v>1999.0</v>
      </c>
      <c r="F28" s="5" t="n">
        <f si="0" t="shared"/>
        <v>-3.3516758379189597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807.0</v>
      </c>
      <c r="E29" s="4" t="n">
        <v>862.0</v>
      </c>
      <c r="F29" s="5" t="n">
        <f si="0" t="shared"/>
        <v>-6.380510440835267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950.0</v>
      </c>
      <c r="E30" s="4" t="n">
        <v>952.0</v>
      </c>
      <c r="F30" s="5" t="n">
        <f si="0" t="shared"/>
        <v>-0.21008403361344538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7823.0</v>
      </c>
      <c r="E31" s="4" t="n">
        <v>8604.0</v>
      </c>
      <c r="F31" s="5" t="n">
        <f si="0" t="shared"/>
        <v>-9.077173407717341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658.0</v>
      </c>
      <c r="E32" s="4" t="n">
        <v>568.0</v>
      </c>
      <c r="F32" s="5" t="n">
        <f si="0" t="shared"/>
        <v>15.845070422535212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159.0</v>
      </c>
      <c r="E33" s="4" t="n">
        <v>168.0</v>
      </c>
      <c r="F33" s="5" t="n">
        <f si="0" t="shared"/>
        <v>-5.357142857142857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635.0</v>
      </c>
      <c r="E34" s="4" t="n">
        <v>778.0</v>
      </c>
      <c r="F34" s="5" t="n">
        <f si="0" t="shared"/>
        <v>-18.380462724935732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5577.0</v>
      </c>
      <c r="E35" s="4" t="n">
        <f>E36-E24-E25-E26-E27-E28-E29-E30-E31-E32-E33-E34</f>
        <v>5839.0</v>
      </c>
      <c r="F35" s="5" t="n">
        <f si="0" t="shared"/>
        <v>-4.48706970371639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30525.0</v>
      </c>
      <c r="E36" s="4" t="n">
        <v>31450.0</v>
      </c>
      <c r="F36" s="5" t="n">
        <f si="0" t="shared"/>
        <v>-2.941176470588235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7016.0</v>
      </c>
      <c r="E37" s="4" t="n">
        <v>7573.0</v>
      </c>
      <c r="F37" s="5" t="n">
        <f si="0" t="shared"/>
        <v>-7.355077248118315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1229.0</v>
      </c>
      <c r="E38" s="4" t="n">
        <v>1357.0</v>
      </c>
      <c r="F38" s="5" t="n">
        <f si="0" t="shared"/>
        <v>-9.432571849668387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146.0</v>
      </c>
      <c r="E39" s="4" t="n">
        <f>E40-E37-E38</f>
        <v>97.0</v>
      </c>
      <c r="F39" s="5" t="n">
        <f si="0" t="shared"/>
        <v>50.51546391752577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8391.0</v>
      </c>
      <c r="E40" s="4" t="n">
        <v>9027.0</v>
      </c>
      <c r="F40" s="5" t="n">
        <f si="0" t="shared"/>
        <v>-7.0455300764373545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280.0</v>
      </c>
      <c r="E41" s="4" t="n">
        <v>420.0</v>
      </c>
      <c r="F41" s="5" t="n">
        <f si="0" t="shared"/>
        <v>-33.33333333333333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431.0</v>
      </c>
      <c r="E42" s="4" t="n">
        <f>E43-E41</f>
        <v>416.0</v>
      </c>
      <c r="F42" s="5" t="n">
        <f si="0" t="shared"/>
        <v>3.6057692307692304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711.0</v>
      </c>
      <c r="E43" s="4" t="n">
        <v>836.0</v>
      </c>
      <c r="F43" s="5" t="n">
        <f si="0" t="shared"/>
        <v>-14.952153110047847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85.0</v>
      </c>
      <c r="E44" s="4" t="n">
        <v>70.0</v>
      </c>
      <c r="F44" s="5" t="n">
        <f si="0" t="shared"/>
        <v>21.428571428571427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304961.0</v>
      </c>
      <c r="E45" s="4" t="n">
        <v>319877.0</v>
      </c>
      <c r="F45" s="5" t="n">
        <f si="0" t="shared"/>
        <v>-4.663042356905936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842241.0</v>
      </c>
      <c r="E46" s="8" t="n">
        <f>E44+E43+E40+E36+E23+E16+E45</f>
        <v>822167.0</v>
      </c>
      <c r="F46" s="5" t="n">
        <f si="0" t="shared"/>
        <v>2.4415964153268135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