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<sst xmlns="http://schemas.openxmlformats.org/spreadsheetml/2006/main" count="98" uniqueCount="56">
  <si>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</si>
  <si>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</si>
  <si>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</si>
  <si>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</si>
  <si>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</si>
  <si>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</si>
  <si>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</si>
  <si>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</si>
  <si>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</si>
  <si>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</si>
  <si>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</si>
  <si>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</si>
  <si>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</si>
  <si>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</si>
  <si>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</si>
  <si>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</si>
  <si>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</si>
  <si>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</si>
  <si>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</si>
  <si>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</si>
  <si>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</si>
  <si>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</si>
  <si>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</si>
  <si>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</si>
  <si>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</si>
  <si>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</si>
  <si>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</si>
  <si>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</si>
  <si>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</si>
  <si>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</si>
  <si>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</si>
  <si>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</si>
  <si>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</si>
  <si>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</si>
  <si>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</si>
  <si>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</si>
  <si>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</si>
  <si>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</si>
  <si>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</si>
  <si>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</si>
  <si>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</si>
  <si>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</si>
  <si>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</si>
  <si>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</si>
  <si>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</si>
  <si>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</si>
  <si>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</si>
  <si>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</si>
  <si>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</si>
  <si>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</si>
  <si>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</si>
  <si>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</si>
  <si>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</si>
  <si>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107年8月來臺旅客人次及成長率－按國籍分
Table 1-3 Visitor Arrivals by Nationality,
 August, 2018</t>
  </si>
  <si>
    <t>107年8月
Aug.., 2018</t>
  </si>
  <si>
    <t>106年8月
Aug..,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</si>
</sst>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186655.0</v>
      </c>
      <c r="E3" s="4" t="n">
        <v>171717.0</v>
      </c>
      <c r="F3" s="5" t="n">
        <f>IF(E3=0,"-",(D3-E3)/E3*100)</f>
        <v>8.699196934491052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71972.0</v>
      </c>
      <c r="E4" s="4" t="n">
        <v>75692.0</v>
      </c>
      <c r="F4" s="5" t="n">
        <f ref="F4:F46" si="0" t="shared">IF(E4=0,"-",(D4-E4)/E4*100)</f>
        <v>-4.914654124610262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3648.0</v>
      </c>
      <c r="E5" s="4" t="n">
        <v>3442.0</v>
      </c>
      <c r="F5" s="5" t="n">
        <f si="0" t="shared"/>
        <v>5.984892504357931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1663.0</v>
      </c>
      <c r="E6" s="4" t="n">
        <v>2105.0</v>
      </c>
      <c r="F6" s="5" t="n">
        <f si="0" t="shared"/>
        <v>-20.997624703087887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31067.0</v>
      </c>
      <c r="E7" s="4" t="n">
        <v>31832.0</v>
      </c>
      <c r="F7" s="5" t="n">
        <f si="0" t="shared"/>
        <v>-2.403242020608193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19870.0</v>
      </c>
      <c r="E8" s="4" t="n">
        <v>19549.0</v>
      </c>
      <c r="F8" s="5" t="n">
        <f si="0" t="shared"/>
        <v>1.6420277252033353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16351.0</v>
      </c>
      <c r="E9" s="4" t="n">
        <v>15228.0</v>
      </c>
      <c r="F9" s="5" t="n">
        <f si="0" t="shared"/>
        <v>7.374573154714999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25804.0</v>
      </c>
      <c r="E10" s="4" t="n">
        <v>19903.0</v>
      </c>
      <c r="F10" s="5" t="n">
        <f si="0" t="shared"/>
        <v>29.648796663819528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16384.0</v>
      </c>
      <c r="E11" s="4" t="n">
        <v>15358.0</v>
      </c>
      <c r="F11" s="5" t="n">
        <f si="0" t="shared"/>
        <v>6.680557364240134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42008.0</v>
      </c>
      <c r="E12" s="4" t="n">
        <v>31613.0</v>
      </c>
      <c r="F12" s="5" t="n">
        <f si="0" t="shared"/>
        <v>32.88204219783001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2612.0</v>
      </c>
      <c r="E13" s="4" t="n">
        <f>E14-E7-E8-E9-E10-E11-E12</f>
        <v>2515.0</v>
      </c>
      <c r="F13" s="5" t="n">
        <f si="0" t="shared"/>
        <v>3.8568588469184895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154096.0</v>
      </c>
      <c r="E14" s="4" t="n">
        <v>135998.0</v>
      </c>
      <c r="F14" s="5" t="n">
        <f si="0" t="shared"/>
        <v>13.307548640421182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1161.0</v>
      </c>
      <c r="E15" s="4" t="n">
        <f>E16-E3-E4-E5-E6-E14</f>
        <v>1291.0</v>
      </c>
      <c r="F15" s="5" t="n">
        <f si="0" t="shared"/>
        <v>-10.069713400464755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419195.0</v>
      </c>
      <c r="E16" s="4" t="n">
        <v>390245.0</v>
      </c>
      <c r="F16" s="5" t="n">
        <f si="0" t="shared"/>
        <v>7.418416635703212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12217.0</v>
      </c>
      <c r="E17" s="4" t="n">
        <v>12293.0</v>
      </c>
      <c r="F17" s="5" t="n">
        <f si="0" t="shared"/>
        <v>-0.6182380216383307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42738.0</v>
      </c>
      <c r="E18" s="4" t="n">
        <v>43021.0</v>
      </c>
      <c r="F18" s="5" t="n">
        <f si="0" t="shared"/>
        <v>-0.6578182747960298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312.0</v>
      </c>
      <c r="E19" s="4" t="n">
        <v>700.0</v>
      </c>
      <c r="F19" s="5" t="n">
        <f si="0" t="shared"/>
        <v>-55.42857142857143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374.0</v>
      </c>
      <c r="E20" s="4" t="n">
        <v>658.0</v>
      </c>
      <c r="F20" s="5" t="n">
        <f si="0" t="shared"/>
        <v>-43.161094224924014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72.0</v>
      </c>
      <c r="E21" s="4" t="n">
        <v>332.0</v>
      </c>
      <c r="F21" s="5" t="n">
        <f si="0" t="shared"/>
        <v>-78.3132530120482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1324.0</v>
      </c>
      <c r="E22" s="4" t="n">
        <f>E23-E17-E18-E19-E20-E21</f>
        <v>1501.0</v>
      </c>
      <c r="F22" s="5" t="n">
        <f>IF(E22=0,"-",(D22-E22)/E22*100)</f>
        <v>-11.792138574283811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57037.0</v>
      </c>
      <c r="E23" s="4" t="n">
        <v>58505.0</v>
      </c>
      <c r="F23" s="5" t="n">
        <f si="0" t="shared"/>
        <v>-2.509187248953081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635.0</v>
      </c>
      <c r="E24" s="4" t="n">
        <v>649.0</v>
      </c>
      <c r="F24" s="5" t="n">
        <f si="0" t="shared"/>
        <v>-2.157164869029276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5211.0</v>
      </c>
      <c r="E25" s="4" t="n">
        <v>4714.0</v>
      </c>
      <c r="F25" s="5" t="n">
        <f si="0" t="shared"/>
        <v>10.543063215952483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4686.0</v>
      </c>
      <c r="E26" s="4" t="n">
        <v>4695.0</v>
      </c>
      <c r="F26" s="5" t="n">
        <f si="0" t="shared"/>
        <v>-0.19169329073482427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1646.0</v>
      </c>
      <c r="E27" s="4" t="n">
        <v>1891.0</v>
      </c>
      <c r="F27" s="5" t="n">
        <f si="0" t="shared"/>
        <v>-12.956107879428874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2209.0</v>
      </c>
      <c r="E28" s="4" t="n">
        <v>2324.0</v>
      </c>
      <c r="F28" s="5" t="n">
        <f si="0" t="shared"/>
        <v>-4.948364888123924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756.0</v>
      </c>
      <c r="E29" s="4" t="n">
        <v>925.0</v>
      </c>
      <c r="F29" s="5" t="n">
        <f si="0" t="shared"/>
        <v>-18.27027027027027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1318.0</v>
      </c>
      <c r="E30" s="4" t="n">
        <v>1268.0</v>
      </c>
      <c r="F30" s="5" t="n">
        <f si="0" t="shared"/>
        <v>3.943217665615142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8725.0</v>
      </c>
      <c r="E31" s="4" t="n">
        <v>8019.0</v>
      </c>
      <c r="F31" s="5" t="n">
        <f si="0" t="shared"/>
        <v>8.804090285571768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849.0</v>
      </c>
      <c r="E32" s="4" t="n">
        <v>623.0</v>
      </c>
      <c r="F32" s="5" t="n">
        <f si="0" t="shared"/>
        <v>36.27608346709471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174.0</v>
      </c>
      <c r="E33" s="4" t="n">
        <v>166.0</v>
      </c>
      <c r="F33" s="5" t="n">
        <f si="0" t="shared"/>
        <v>4.819277108433735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567.0</v>
      </c>
      <c r="E34" s="4" t="n">
        <v>700.0</v>
      </c>
      <c r="F34" s="5" t="n">
        <f si="0" t="shared"/>
        <v>-19.0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6157.0</v>
      </c>
      <c r="E35" s="4" t="n">
        <f>E36-E24-E25-E26-E27-E28-E29-E30-E31-E32-E33-E34</f>
        <v>9175.0</v>
      </c>
      <c r="F35" s="5" t="n">
        <f si="0" t="shared"/>
        <v>-32.89373297002725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32933.0</v>
      </c>
      <c r="E36" s="4" t="n">
        <v>35149.0</v>
      </c>
      <c r="F36" s="5" t="n">
        <f si="0" t="shared"/>
        <v>-6.304589035249935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6794.0</v>
      </c>
      <c r="E37" s="4" t="n">
        <v>6056.0</v>
      </c>
      <c r="F37" s="5" t="n">
        <f si="0" t="shared"/>
        <v>12.186261558784677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1243.0</v>
      </c>
      <c r="E38" s="4" t="n">
        <v>1245.0</v>
      </c>
      <c r="F38" s="5" t="n">
        <f si="0" t="shared"/>
        <v>-0.1606425702811245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248.0</v>
      </c>
      <c r="E39" s="4" t="n">
        <f>E40-E37-E38</f>
        <v>152.0</v>
      </c>
      <c r="F39" s="5" t="n">
        <f si="0" t="shared"/>
        <v>63.1578947368421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8285.0</v>
      </c>
      <c r="E40" s="4" t="n">
        <v>7453.0</v>
      </c>
      <c r="F40" s="5" t="n">
        <f si="0" t="shared"/>
        <v>11.163289950355562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646.0</v>
      </c>
      <c r="E41" s="4" t="n">
        <v>855.0</v>
      </c>
      <c r="F41" s="5" t="n">
        <f si="0" t="shared"/>
        <v>-24.444444444444443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542.0</v>
      </c>
      <c r="E42" s="4" t="n">
        <f>E43-E41</f>
        <v>762.0</v>
      </c>
      <c r="F42" s="5" t="n">
        <f si="0" t="shared"/>
        <v>-28.871391076115486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1188.0</v>
      </c>
      <c r="E43" s="4" t="n">
        <v>1617.0</v>
      </c>
      <c r="F43" s="5" t="n">
        <f si="0" t="shared"/>
        <v>-26.53061224489796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84.0</v>
      </c>
      <c r="E44" s="4" t="n">
        <v>99.0</v>
      </c>
      <c r="F44" s="5" t="n">
        <f si="0" t="shared"/>
        <v>-15.151515151515152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434530.0</v>
      </c>
      <c r="E45" s="4" t="n">
        <v>416313.0</v>
      </c>
      <c r="F45" s="5" t="n">
        <f si="0" t="shared"/>
        <v>4.375794174094972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953252.0</v>
      </c>
      <c r="E46" s="8" t="n">
        <f>E44+E43+E40+E36+E23+E16+E45</f>
        <v>909381.0</v>
      </c>
      <c r="F46" s="5" t="n">
        <f si="0" t="shared"/>
        <v>4.824270575259434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