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<sst xmlns="http://schemas.openxmlformats.org/spreadsheetml/2006/main" count="98" uniqueCount="56">
  <si>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</si>
  <si>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</si>
  <si>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</si>
  <si>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</si>
  <si>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</si>
  <si>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</si>
  <si>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</si>
  <si>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</si>
  <si>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</si>
  <si>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</si>
  <si>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</si>
  <si>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</si>
  <si>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</si>
  <si>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</si>
  <si>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</si>
  <si>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</si>
  <si>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</si>
  <si>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</si>
  <si>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</si>
  <si>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</si>
  <si>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</si>
  <si>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</si>
  <si>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</si>
  <si>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</si>
  <si>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</si>
  <si>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</si>
  <si>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</si>
  <si>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</si>
  <si>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</si>
  <si>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</si>
  <si>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</si>
  <si>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</si>
  <si>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</si>
  <si>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</si>
  <si>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</si>
  <si>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</si>
  <si>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</si>
  <si>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</si>
  <si>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</si>
  <si>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</si>
  <si>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</si>
  <si>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</si>
  <si>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</si>
  <si>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</si>
  <si>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</si>
  <si>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</si>
  <si>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</si>
  <si>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</si>
  <si>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</si>
  <si>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</si>
  <si>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</si>
  <si>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</si>
  <si>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</si>
  <si>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108年1月來臺旅客人次及成長率－按國籍分
Table 1-3 Visitor Arrivals by Nationality,
 January, 2019</t>
  </si>
  <si>
    <t>108年1月
Jan.., 2019</t>
  </si>
  <si>
    <t>107年1月
Jan..,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</si>
</sst>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145941.0</v>
      </c>
      <c r="E3" s="4" t="n">
        <v>161928.0</v>
      </c>
      <c r="F3" s="5" t="n">
        <f>IF(E3=0,"-",(D3-E3)/E3*100)</f>
        <v>-9.87290647695272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117155.0</v>
      </c>
      <c r="E4" s="4" t="n">
        <v>129479.0</v>
      </c>
      <c r="F4" s="5" t="n">
        <f ref="F4:F46" si="0" t="shared">IF(E4=0,"-",(D4-E4)/E4*100)</f>
        <v>-9.518145799704971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3060.0</v>
      </c>
      <c r="E5" s="4" t="n">
        <v>3144.0</v>
      </c>
      <c r="F5" s="5" t="n">
        <f si="0" t="shared"/>
        <v>-2.6717557251908395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1349.0</v>
      </c>
      <c r="E6" s="4" t="n">
        <v>1622.0</v>
      </c>
      <c r="F6" s="5" t="n">
        <f si="0" t="shared"/>
        <v>-16.83107274969174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30638.0</v>
      </c>
      <c r="E7" s="4" t="n">
        <v>33049.0</v>
      </c>
      <c r="F7" s="5" t="n">
        <f si="0" t="shared"/>
        <v>-7.295228297376623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26562.0</v>
      </c>
      <c r="E8" s="4" t="n">
        <v>28742.0</v>
      </c>
      <c r="F8" s="5" t="n">
        <f si="0" t="shared"/>
        <v>-7.5847192262194705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15099.0</v>
      </c>
      <c r="E9" s="4" t="n">
        <v>13570.0</v>
      </c>
      <c r="F9" s="5" t="n">
        <f si="0" t="shared"/>
        <v>11.26750184229919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38104.0</v>
      </c>
      <c r="E10" s="4" t="n">
        <v>31360.0</v>
      </c>
      <c r="F10" s="5" t="n">
        <f si="0" t="shared"/>
        <v>21.505102040816325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26945.0</v>
      </c>
      <c r="E11" s="4" t="n">
        <v>23415.0</v>
      </c>
      <c r="F11" s="5" t="n">
        <f si="0" t="shared"/>
        <v>15.075806107196241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20132.0</v>
      </c>
      <c r="E12" s="4" t="n">
        <v>25908.0</v>
      </c>
      <c r="F12" s="5" t="n">
        <f si="0" t="shared"/>
        <v>-22.294272039524472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2386.0</v>
      </c>
      <c r="E13" s="4" t="n">
        <f>E14-E7-E8-E9-E10-E11-E12</f>
        <v>1973.0</v>
      </c>
      <c r="F13" s="5" t="n">
        <f si="0" t="shared"/>
        <v>20.932589964521036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159866.0</v>
      </c>
      <c r="E14" s="4" t="n">
        <v>158017.0</v>
      </c>
      <c r="F14" s="5" t="n">
        <f si="0" t="shared"/>
        <v>1.170127264787966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906.0</v>
      </c>
      <c r="E15" s="4" t="n">
        <f>E16-E3-E4-E5-E6-E14</f>
        <v>881.0</v>
      </c>
      <c r="F15" s="5" t="n">
        <f si="0" t="shared"/>
        <v>2.837684449489217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428277.0</v>
      </c>
      <c r="E16" s="4" t="n">
        <v>455071.0</v>
      </c>
      <c r="F16" s="5" t="n">
        <f si="0" t="shared"/>
        <v>-5.8878724418826955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12803.0</v>
      </c>
      <c r="E17" s="4" t="n">
        <v>12530.0</v>
      </c>
      <c r="F17" s="5" t="n">
        <f si="0" t="shared"/>
        <v>2.1787709497206706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46265.0</v>
      </c>
      <c r="E18" s="4" t="n">
        <v>42232.0</v>
      </c>
      <c r="F18" s="5" t="n">
        <f si="0" t="shared"/>
        <v>9.549630611858307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273.0</v>
      </c>
      <c r="E19" s="4" t="n">
        <v>357.0</v>
      </c>
      <c r="F19" s="5" t="n">
        <f si="0" t="shared"/>
        <v>-23.52941176470588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449.0</v>
      </c>
      <c r="E20" s="4" t="n">
        <v>416.0</v>
      </c>
      <c r="F20" s="5" t="n">
        <f si="0" t="shared"/>
        <v>7.9326923076923075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94.0</v>
      </c>
      <c r="E21" s="4" t="n">
        <v>136.0</v>
      </c>
      <c r="F21" s="5" t="n">
        <f si="0" t="shared"/>
        <v>-30.88235294117647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926.0</v>
      </c>
      <c r="E22" s="4" t="n">
        <f>E23-E17-E18-E19-E20-E21</f>
        <v>979.0</v>
      </c>
      <c r="F22" s="5" t="n">
        <f>IF(E22=0,"-",(D22-E22)/E22*100)</f>
        <v>-5.413687436159346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60810.0</v>
      </c>
      <c r="E23" s="4" t="n">
        <v>56650.0</v>
      </c>
      <c r="F23" s="5" t="n">
        <f si="0" t="shared"/>
        <v>7.34333627537511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628.0</v>
      </c>
      <c r="E24" s="4" t="n">
        <v>614.0</v>
      </c>
      <c r="F24" s="5" t="n">
        <f si="0" t="shared"/>
        <v>2.2801302931596092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4470.0</v>
      </c>
      <c r="E25" s="4" t="n">
        <v>4072.0</v>
      </c>
      <c r="F25" s="5" t="n">
        <f si="0" t="shared"/>
        <v>9.774066797642437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5278.0</v>
      </c>
      <c r="E26" s="4" t="n">
        <v>5162.0</v>
      </c>
      <c r="F26" s="5" t="n">
        <f si="0" t="shared"/>
        <v>2.247191011235955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1664.0</v>
      </c>
      <c r="E27" s="4" t="n">
        <v>1737.0</v>
      </c>
      <c r="F27" s="5" t="n">
        <f si="0" t="shared"/>
        <v>-4.202648244099021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2049.0</v>
      </c>
      <c r="E28" s="4" t="n">
        <v>1973.0</v>
      </c>
      <c r="F28" s="5" t="n">
        <f si="0" t="shared"/>
        <v>3.852002027369488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790.0</v>
      </c>
      <c r="E29" s="4" t="n">
        <v>763.0</v>
      </c>
      <c r="F29" s="5" t="n">
        <f si="0" t="shared"/>
        <v>3.5386631716906947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1008.0</v>
      </c>
      <c r="E30" s="4" t="n">
        <v>941.0</v>
      </c>
      <c r="F30" s="5" t="n">
        <f si="0" t="shared"/>
        <v>7.1200850159404885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7978.0</v>
      </c>
      <c r="E31" s="4" t="n">
        <v>7884.0</v>
      </c>
      <c r="F31" s="5" t="n">
        <f si="0" t="shared"/>
        <v>1.1922881785895485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829.0</v>
      </c>
      <c r="E32" s="4" t="n">
        <v>712.0</v>
      </c>
      <c r="F32" s="5" t="n">
        <f si="0" t="shared"/>
        <v>16.43258426966292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149.0</v>
      </c>
      <c r="E33" s="4" t="n">
        <v>143.0</v>
      </c>
      <c r="F33" s="5" t="n">
        <f si="0" t="shared"/>
        <v>4.195804195804196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780.0</v>
      </c>
      <c r="E34" s="4" t="n">
        <v>811.0</v>
      </c>
      <c r="F34" s="5" t="n">
        <f si="0" t="shared"/>
        <v>-3.822441430332922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5847.0</v>
      </c>
      <c r="E35" s="4" t="n">
        <f>E36-E24-E25-E26-E27-E28-E29-E30-E31-E32-E33-E34</f>
        <v>5538.0</v>
      </c>
      <c r="F35" s="5" t="n">
        <f si="0" t="shared"/>
        <v>5.579631635969664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31470.0</v>
      </c>
      <c r="E36" s="4" t="n">
        <v>30350.0</v>
      </c>
      <c r="F36" s="5" t="n">
        <f si="0" t="shared"/>
        <v>3.6902800658978587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12848.0</v>
      </c>
      <c r="E37" s="4" t="n">
        <v>12050.0</v>
      </c>
      <c r="F37" s="5" t="n">
        <f si="0" t="shared"/>
        <v>6.62240663900415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2086.0</v>
      </c>
      <c r="E38" s="4" t="n">
        <v>1850.0</v>
      </c>
      <c r="F38" s="5" t="n">
        <f si="0" t="shared"/>
        <v>12.756756756756756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156.0</v>
      </c>
      <c r="E39" s="4" t="n">
        <f>E40-E37-E38</f>
        <v>105.0</v>
      </c>
      <c r="F39" s="5" t="n">
        <f si="0" t="shared"/>
        <v>48.57142857142857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15090.0</v>
      </c>
      <c r="E40" s="4" t="n">
        <v>14005.0</v>
      </c>
      <c r="F40" s="5" t="n">
        <f si="0" t="shared"/>
        <v>7.747233131024633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425.0</v>
      </c>
      <c r="E41" s="4" t="n">
        <v>431.0</v>
      </c>
      <c r="F41" s="5" t="n">
        <f si="0" t="shared"/>
        <v>-1.3921113689095126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384.0</v>
      </c>
      <c r="E42" s="4" t="n">
        <f>E43-E41</f>
        <v>376.0</v>
      </c>
      <c r="F42" s="5" t="n">
        <f si="0" t="shared"/>
        <v>2.127659574468085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809.0</v>
      </c>
      <c r="E43" s="4" t="n">
        <v>807.0</v>
      </c>
      <c r="F43" s="5" t="n">
        <f si="0" t="shared"/>
        <v>0.24783147459727387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89.0</v>
      </c>
      <c r="E44" s="4" t="n">
        <v>72.0</v>
      </c>
      <c r="F44" s="5" t="n">
        <f si="0" t="shared"/>
        <v>23.61111111111111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331166.0</v>
      </c>
      <c r="E45" s="4" t="n">
        <v>315339.0</v>
      </c>
      <c r="F45" s="5" t="n">
        <f si="0" t="shared"/>
        <v>5.019042998170223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867711.0</v>
      </c>
      <c r="E46" s="8" t="n">
        <f>E44+E43+E40+E36+E23+E16+E45</f>
        <v>872294.0</v>
      </c>
      <c r="F46" s="5" t="n">
        <f si="0" t="shared"/>
        <v>-0.5253962540152747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