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<sst xmlns="http://schemas.openxmlformats.org/spreadsheetml/2006/main" count="98" uniqueCount="56">
  <si>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</si>
  <si>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</si>
  <si>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</si>
  <si>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</si>
  <si>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</si>
  <si>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</si>
  <si>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</si>
  <si>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</si>
  <si>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</si>
  <si>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</si>
  <si>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</si>
  <si>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</si>
  <si>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</si>
  <si>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</si>
  <si>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</si>
  <si>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</si>
  <si>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</si>
  <si>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</si>
  <si>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</si>
  <si>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</si>
  <si>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</si>
  <si>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</si>
  <si>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</si>
  <si>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</si>
  <si>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</si>
  <si>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</si>
  <si>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</si>
  <si>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</si>
  <si>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</si>
  <si>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</si>
  <si>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</si>
  <si>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</si>
  <si>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</si>
  <si>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</si>
  <si>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</si>
  <si>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</si>
  <si>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</si>
  <si>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</si>
  <si>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</si>
  <si>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</si>
  <si>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</si>
  <si>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</si>
  <si>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</si>
  <si>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</si>
  <si>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</si>
  <si>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</si>
  <si>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</si>
  <si>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</si>
  <si>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</si>
  <si>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</si>
  <si>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</si>
  <si>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</si>
  <si>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</si>
  <si>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108年10月來臺旅客人次及成長率－按國籍分
Table 1-3 Visitor Arrivals by Nationality,
 October, 2019</t>
  </si>
  <si>
    <t>108年10月
Oct.., 2019</t>
  </si>
  <si>
    <t>107年10月
Oct..,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</si>
</sst>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206895.0</v>
      </c>
      <c r="E3" s="4" t="n">
        <v>181624.0</v>
      </c>
      <c r="F3" s="5" t="n">
        <f>IF(E3=0,"-",(D3-E3)/E3*100)</f>
        <v>13.913910055939743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125522.0</v>
      </c>
      <c r="E4" s="4" t="n">
        <v>90528.0</v>
      </c>
      <c r="F4" s="5" t="n">
        <f ref="F4:F46" si="0" t="shared">IF(E4=0,"-",(D4-E4)/E4*100)</f>
        <v>38.65544361965359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3951.0</v>
      </c>
      <c r="E5" s="4" t="n">
        <v>3982.0</v>
      </c>
      <c r="F5" s="5" t="n">
        <f si="0" t="shared"/>
        <v>-0.77850326469111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2254.0</v>
      </c>
      <c r="E6" s="4" t="n">
        <v>1788.0</v>
      </c>
      <c r="F6" s="5" t="n">
        <f si="0" t="shared"/>
        <v>26.062639821029084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50506.0</v>
      </c>
      <c r="E7" s="4" t="n">
        <v>46718.0</v>
      </c>
      <c r="F7" s="5" t="n">
        <f si="0" t="shared"/>
        <v>8.108223810950811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36835.0</v>
      </c>
      <c r="E8" s="4" t="n">
        <v>32923.0</v>
      </c>
      <c r="F8" s="5" t="n">
        <f si="0" t="shared"/>
        <v>11.882270752969049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22039.0</v>
      </c>
      <c r="E9" s="4" t="n">
        <v>18269.0</v>
      </c>
      <c r="F9" s="5" t="n">
        <f si="0" t="shared"/>
        <v>20.63605013958071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43833.0</v>
      </c>
      <c r="E10" s="4" t="n">
        <v>32022.0</v>
      </c>
      <c r="F10" s="5" t="n">
        <f si="0" t="shared"/>
        <v>36.88401723814877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43767.0</v>
      </c>
      <c r="E11" s="4" t="n">
        <v>30732.0</v>
      </c>
      <c r="F11" s="5" t="n">
        <f si="0" t="shared"/>
        <v>42.415072237407266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33963.0</v>
      </c>
      <c r="E12" s="4" t="n">
        <v>37841.0</v>
      </c>
      <c r="F12" s="5" t="n">
        <f si="0" t="shared"/>
        <v>-10.248143548003489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3225.0</v>
      </c>
      <c r="E13" s="4" t="n">
        <f>E14-E7-E8-E9-E10-E11-E12</f>
        <v>3137.0</v>
      </c>
      <c r="F13" s="5" t="n">
        <f si="0" t="shared"/>
        <v>2.8052279247688876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234168.0</v>
      </c>
      <c r="E14" s="4" t="n">
        <v>201642.0</v>
      </c>
      <c r="F14" s="5" t="n">
        <f si="0" t="shared"/>
        <v>16.130568036420982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953.0</v>
      </c>
      <c r="E15" s="4" t="n">
        <f>E16-E3-E4-E5-E6-E14</f>
        <v>903.0</v>
      </c>
      <c r="F15" s="5" t="n">
        <f si="0" t="shared"/>
        <v>5.537098560354374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573743.0</v>
      </c>
      <c r="E16" s="4" t="n">
        <v>480467.0</v>
      </c>
      <c r="F16" s="5" t="n">
        <f si="0" t="shared"/>
        <v>19.413612173156533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15218.0</v>
      </c>
      <c r="E17" s="4" t="n">
        <v>14807.0</v>
      </c>
      <c r="F17" s="5" t="n">
        <f si="0" t="shared"/>
        <v>2.7757141892348214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53692.0</v>
      </c>
      <c r="E18" s="4" t="n">
        <v>53005.0</v>
      </c>
      <c r="F18" s="5" t="n">
        <f si="0" t="shared"/>
        <v>1.2961041411187624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388.0</v>
      </c>
      <c r="E19" s="4" t="n">
        <v>413.0</v>
      </c>
      <c r="F19" s="5" t="n">
        <f si="0" t="shared"/>
        <v>-6.053268765133172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441.0</v>
      </c>
      <c r="E20" s="4" t="n">
        <v>588.0</v>
      </c>
      <c r="F20" s="5" t="n">
        <f si="0" t="shared"/>
        <v>-25.0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86.0</v>
      </c>
      <c r="E21" s="4" t="n">
        <v>154.0</v>
      </c>
      <c r="F21" s="5" t="n">
        <f si="0" t="shared"/>
        <v>-44.15584415584416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1292.0</v>
      </c>
      <c r="E22" s="4" t="n">
        <f>E23-E17-E18-E19-E20-E21</f>
        <v>1184.0</v>
      </c>
      <c r="F22" s="5" t="n">
        <f>IF(E22=0,"-",(D22-E22)/E22*100)</f>
        <v>9.121621621621621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71117.0</v>
      </c>
      <c r="E23" s="4" t="n">
        <v>70151.0</v>
      </c>
      <c r="F23" s="5" t="n">
        <f si="0" t="shared"/>
        <v>1.377029550540976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1043.0</v>
      </c>
      <c r="E24" s="4" t="n">
        <v>993.0</v>
      </c>
      <c r="F24" s="5" t="n">
        <f si="0" t="shared"/>
        <v>5.0352467270896275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6970.0</v>
      </c>
      <c r="E25" s="4" t="n">
        <v>6374.0</v>
      </c>
      <c r="F25" s="5" t="n">
        <f si="0" t="shared"/>
        <v>9.350486350800127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8210.0</v>
      </c>
      <c r="E26" s="4" t="n">
        <v>7922.0</v>
      </c>
      <c r="F26" s="5" t="n">
        <f si="0" t="shared"/>
        <v>3.6354455945468316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2204.0</v>
      </c>
      <c r="E27" s="4" t="n">
        <v>2156.0</v>
      </c>
      <c r="F27" s="5" t="n">
        <f si="0" t="shared"/>
        <v>2.2263450834879404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3069.0</v>
      </c>
      <c r="E28" s="4" t="n">
        <v>2951.0</v>
      </c>
      <c r="F28" s="5" t="n">
        <f si="0" t="shared"/>
        <v>3.9986445272788886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1326.0</v>
      </c>
      <c r="E29" s="4" t="n">
        <v>1299.0</v>
      </c>
      <c r="F29" s="5" t="n">
        <f si="0" t="shared"/>
        <v>2.0785219399538106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1579.0</v>
      </c>
      <c r="E30" s="4" t="n">
        <v>1467.0</v>
      </c>
      <c r="F30" s="5" t="n">
        <f si="0" t="shared"/>
        <v>7.6346284935241995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13242.0</v>
      </c>
      <c r="E31" s="4" t="n">
        <v>10930.0</v>
      </c>
      <c r="F31" s="5" t="n">
        <f si="0" t="shared"/>
        <v>21.15279048490393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922.0</v>
      </c>
      <c r="E32" s="4" t="n">
        <v>965.0</v>
      </c>
      <c r="F32" s="5" t="n">
        <f si="0" t="shared"/>
        <v>-4.455958549222798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243.0</v>
      </c>
      <c r="E33" s="4" t="n">
        <v>197.0</v>
      </c>
      <c r="F33" s="5" t="n">
        <f si="0" t="shared"/>
        <v>23.3502538071066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1057.0</v>
      </c>
      <c r="E34" s="4" t="n">
        <v>1105.0</v>
      </c>
      <c r="F34" s="5" t="n">
        <f si="0" t="shared"/>
        <v>-4.343891402714932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9215.0</v>
      </c>
      <c r="E35" s="4" t="n">
        <f>E36-E24-E25-E26-E27-E28-E29-E30-E31-E32-E33-E34</f>
        <v>7621.0</v>
      </c>
      <c r="F35" s="5" t="n">
        <f si="0" t="shared"/>
        <v>20.915890303109826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49080.0</v>
      </c>
      <c r="E36" s="4" t="n">
        <v>43980.0</v>
      </c>
      <c r="F36" s="5" t="n">
        <f si="0" t="shared"/>
        <v>11.596180081855389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10989.0</v>
      </c>
      <c r="E37" s="4" t="n">
        <v>10990.0</v>
      </c>
      <c r="F37" s="5" t="n">
        <f si="0" t="shared"/>
        <v>-0.009099181073703368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2104.0</v>
      </c>
      <c r="E38" s="4" t="n">
        <v>1791.0</v>
      </c>
      <c r="F38" s="5" t="n">
        <f si="0" t="shared"/>
        <v>17.476270240089338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222.0</v>
      </c>
      <c r="E39" s="4" t="n">
        <f>E40-E37-E38</f>
        <v>211.0</v>
      </c>
      <c r="F39" s="5" t="n">
        <f si="0" t="shared"/>
        <v>5.213270142180095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13315.0</v>
      </c>
      <c r="E40" s="4" t="n">
        <v>12992.0</v>
      </c>
      <c r="F40" s="5" t="n">
        <f si="0" t="shared"/>
        <v>2.486145320197044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482.0</v>
      </c>
      <c r="E41" s="4" t="n">
        <v>417.0</v>
      </c>
      <c r="F41" s="5" t="n">
        <f si="0" t="shared"/>
        <v>15.587529976019185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592.0</v>
      </c>
      <c r="E42" s="4" t="n">
        <f>E43-E41</f>
        <v>546.0</v>
      </c>
      <c r="F42" s="5" t="n">
        <f si="0" t="shared"/>
        <v>8.424908424908425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1074.0</v>
      </c>
      <c r="E43" s="4" t="n">
        <v>963.0</v>
      </c>
      <c r="F43" s="5" t="n">
        <f si="0" t="shared"/>
        <v>11.526479750778815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67.0</v>
      </c>
      <c r="E44" s="4" t="n">
        <v>101.0</v>
      </c>
      <c r="F44" s="5" t="n">
        <f si="0" t="shared"/>
        <v>-33.663366336633665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230735.0</v>
      </c>
      <c r="E45" s="4" t="n">
        <v>351120.0</v>
      </c>
      <c r="F45" s="5" t="n">
        <f si="0" t="shared"/>
        <v>-34.28599908863067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939131.0</v>
      </c>
      <c r="E46" s="8" t="n">
        <f>E44+E43+E40+E36+E23+E16+E45</f>
        <v>959774.0</v>
      </c>
      <c r="F46" s="5" t="n">
        <f si="0" t="shared"/>
        <v>-2.1508188386015874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