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<sst xmlns="http://schemas.openxmlformats.org/spreadsheetml/2006/main" count="98" uniqueCount="56">
  <si>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</si>
  <si>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</si>
  <si>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</si>
  <si>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</si>
  <si>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</si>
  <si>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</si>
  <si>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</si>
  <si>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</si>
  <si>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</si>
  <si>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</si>
  <si>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</si>
  <si>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</si>
  <si>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</si>
  <si>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</si>
  <si>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</si>
  <si>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</si>
  <si>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</si>
  <si>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</si>
  <si>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</si>
  <si>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</si>
  <si>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</si>
  <si>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</si>
  <si>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</si>
  <si>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</si>
  <si>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</si>
  <si>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</si>
  <si>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</si>
  <si>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</si>
  <si>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</si>
  <si>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</si>
  <si>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</si>
  <si>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</si>
  <si>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</si>
  <si>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</si>
  <si>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</si>
  <si>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</si>
  <si>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</si>
  <si>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</si>
  <si>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</si>
  <si>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</si>
  <si>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</si>
  <si>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</si>
  <si>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</si>
  <si>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</si>
  <si>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</si>
  <si>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</si>
  <si>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</si>
  <si>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</si>
  <si>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</si>
  <si>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</si>
  <si>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</si>
  <si>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</si>
  <si>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</si>
  <si>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108年11月來臺旅客人次及成長率－按國籍分
Table 1-3 Visitor Arrivals by Nationality,
 November, 2019</t>
  </si>
  <si>
    <t>108年11月
Nov.., 2019</t>
  </si>
  <si>
    <t>107年11月
Nov..,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</si>
</sst>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216270.0</v>
      </c>
      <c r="E3" s="4" t="n">
        <v>202818.0</v>
      </c>
      <c r="F3" s="5" t="n">
        <f>IF(E3=0,"-",(D3-E3)/E3*100)</f>
        <v>6.632547407034879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139472.0</v>
      </c>
      <c r="E4" s="4" t="n">
        <v>100809.0</v>
      </c>
      <c r="F4" s="5" t="n">
        <f ref="F4:F46" si="0" t="shared">IF(E4=0,"-",(D4-E4)/E4*100)</f>
        <v>38.35272644307552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4382.0</v>
      </c>
      <c r="E5" s="4" t="n">
        <v>4105.0</v>
      </c>
      <c r="F5" s="5" t="n">
        <f si="0" t="shared"/>
        <v>6.747868453105968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1983.0</v>
      </c>
      <c r="E6" s="4" t="n">
        <v>2142.0</v>
      </c>
      <c r="F6" s="5" t="n">
        <f si="0" t="shared"/>
        <v>-7.42296918767507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65688.0</v>
      </c>
      <c r="E7" s="4" t="n">
        <v>66968.0</v>
      </c>
      <c r="F7" s="5" t="n">
        <f si="0" t="shared"/>
        <v>-1.9113606498626208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52998.0</v>
      </c>
      <c r="E8" s="4" t="n">
        <v>49352.0</v>
      </c>
      <c r="F8" s="5" t="n">
        <f si="0" t="shared"/>
        <v>7.387745177500406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19926.0</v>
      </c>
      <c r="E9" s="4" t="n">
        <v>18214.0</v>
      </c>
      <c r="F9" s="5" t="n">
        <f si="0" t="shared"/>
        <v>9.399363127264742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47941.0</v>
      </c>
      <c r="E10" s="4" t="n">
        <v>37661.0</v>
      </c>
      <c r="F10" s="5" t="n">
        <f si="0" t="shared"/>
        <v>27.2961418974536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39710.0</v>
      </c>
      <c r="E11" s="4" t="n">
        <v>28901.0</v>
      </c>
      <c r="F11" s="5" t="n">
        <f si="0" t="shared"/>
        <v>37.400089962285044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32264.0</v>
      </c>
      <c r="E12" s="4" t="n">
        <v>34470.0</v>
      </c>
      <c r="F12" s="5" t="n">
        <f si="0" t="shared"/>
        <v>-6.399767914128228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2966.0</v>
      </c>
      <c r="E13" s="4" t="n">
        <f>E14-E7-E8-E9-E10-E11-E12</f>
        <v>3455.0</v>
      </c>
      <c r="F13" s="5" t="n">
        <f si="0" t="shared"/>
        <v>-14.1534008683068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261493.0</v>
      </c>
      <c r="E14" s="4" t="n">
        <v>239021.0</v>
      </c>
      <c r="F14" s="5" t="n">
        <f si="0" t="shared"/>
        <v>9.401684370829342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979.0</v>
      </c>
      <c r="E15" s="4" t="n">
        <f>E16-E3-E4-E5-E6-E14</f>
        <v>1331.0</v>
      </c>
      <c r="F15" s="5" t="n">
        <f si="0" t="shared"/>
        <v>-26.446280991735538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624579.0</v>
      </c>
      <c r="E16" s="4" t="n">
        <v>550226.0</v>
      </c>
      <c r="F16" s="5" t="n">
        <f si="0" t="shared"/>
        <v>13.513174586442661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17237.0</v>
      </c>
      <c r="E17" s="4" t="n">
        <v>17959.0</v>
      </c>
      <c r="F17" s="5" t="n">
        <f si="0" t="shared"/>
        <v>-4.020268389108525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60771.0</v>
      </c>
      <c r="E18" s="4" t="n">
        <v>59850.0</v>
      </c>
      <c r="F18" s="5" t="n">
        <f si="0" t="shared"/>
        <v>1.5388471177944862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356.0</v>
      </c>
      <c r="E19" s="4" t="n">
        <v>435.0</v>
      </c>
      <c r="F19" s="5" t="n">
        <f si="0" t="shared"/>
        <v>-18.160919540229887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483.0</v>
      </c>
      <c r="E20" s="4" t="n">
        <v>543.0</v>
      </c>
      <c r="F20" s="5" t="n">
        <f si="0" t="shared"/>
        <v>-11.049723756906078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123.0</v>
      </c>
      <c r="E21" s="4" t="n">
        <v>126.0</v>
      </c>
      <c r="F21" s="5" t="n">
        <f si="0" t="shared"/>
        <v>-2.380952380952381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1171.0</v>
      </c>
      <c r="E22" s="4" t="n">
        <f>E23-E17-E18-E19-E20-E21</f>
        <v>1201.0</v>
      </c>
      <c r="F22" s="5" t="n">
        <f>IF(E22=0,"-",(D22-E22)/E22*100)</f>
        <v>-2.497918401332223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80141.0</v>
      </c>
      <c r="E23" s="4" t="n">
        <v>80114.0</v>
      </c>
      <c r="F23" s="5" t="n">
        <f si="0" t="shared"/>
        <v>0.03370197468607235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1021.0</v>
      </c>
      <c r="E24" s="4" t="n">
        <v>914.0</v>
      </c>
      <c r="F24" s="5" t="n">
        <f si="0" t="shared"/>
        <v>11.706783369803063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6229.0</v>
      </c>
      <c r="E25" s="4" t="n">
        <v>5865.0</v>
      </c>
      <c r="F25" s="5" t="n">
        <f si="0" t="shared"/>
        <v>6.206308610400682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7045.0</v>
      </c>
      <c r="E26" s="4" t="n">
        <v>7490.0</v>
      </c>
      <c r="F26" s="5" t="n">
        <f si="0" t="shared"/>
        <v>-5.941255006675568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2322.0</v>
      </c>
      <c r="E27" s="4" t="n">
        <v>2478.0</v>
      </c>
      <c r="F27" s="5" t="n">
        <f si="0" t="shared"/>
        <v>-6.2953995157385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3217.0</v>
      </c>
      <c r="E28" s="4" t="n">
        <v>3033.0</v>
      </c>
      <c r="F28" s="5" t="n">
        <f si="0" t="shared"/>
        <v>6.0666007253544345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1160.0</v>
      </c>
      <c r="E29" s="4" t="n">
        <v>1181.0</v>
      </c>
      <c r="F29" s="5" t="n">
        <f si="0" t="shared"/>
        <v>-1.7781541066892466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1704.0</v>
      </c>
      <c r="E30" s="4" t="n">
        <v>1583.0</v>
      </c>
      <c r="F30" s="5" t="n">
        <f si="0" t="shared"/>
        <v>7.643714466203411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10555.0</v>
      </c>
      <c r="E31" s="4" t="n">
        <v>10845.0</v>
      </c>
      <c r="F31" s="5" t="n">
        <f si="0" t="shared"/>
        <v>-2.6740433379437527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935.0</v>
      </c>
      <c r="E32" s="4" t="n">
        <v>954.0</v>
      </c>
      <c r="F32" s="5" t="n">
        <f si="0" t="shared"/>
        <v>-1.9916142557651992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232.0</v>
      </c>
      <c r="E33" s="4" t="n">
        <v>219.0</v>
      </c>
      <c r="F33" s="5" t="n">
        <f si="0" t="shared"/>
        <v>5.93607305936073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1064.0</v>
      </c>
      <c r="E34" s="4" t="n">
        <v>1041.0</v>
      </c>
      <c r="F34" s="5" t="n">
        <f si="0" t="shared"/>
        <v>2.2094140249759846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9079.0</v>
      </c>
      <c r="E35" s="4" t="n">
        <f>E36-E24-E25-E26-E27-E28-E29-E30-E31-E32-E33-E34</f>
        <v>8608.0</v>
      </c>
      <c r="F35" s="5" t="n">
        <f si="0" t="shared"/>
        <v>5.471654275092937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44563.0</v>
      </c>
      <c r="E36" s="4" t="n">
        <v>44211.0</v>
      </c>
      <c r="F36" s="5" t="n">
        <f si="0" t="shared"/>
        <v>0.7961819456696297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10246.0</v>
      </c>
      <c r="E37" s="4" t="n">
        <v>10355.0</v>
      </c>
      <c r="F37" s="5" t="n">
        <f si="0" t="shared"/>
        <v>-1.0526315789473684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1889.0</v>
      </c>
      <c r="E38" s="4" t="n">
        <v>1989.0</v>
      </c>
      <c r="F38" s="5" t="n">
        <f si="0" t="shared"/>
        <v>-5.027652086475616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166.0</v>
      </c>
      <c r="E39" s="4" t="n">
        <f>E40-E37-E38</f>
        <v>190.0</v>
      </c>
      <c r="F39" s="5" t="n">
        <f si="0" t="shared"/>
        <v>-12.631578947368421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12301.0</v>
      </c>
      <c r="E40" s="4" t="n">
        <v>12534.0</v>
      </c>
      <c r="F40" s="5" t="n">
        <f si="0" t="shared"/>
        <v>-1.858943673208872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364.0</v>
      </c>
      <c r="E41" s="4" t="n">
        <v>388.0</v>
      </c>
      <c r="F41" s="5" t="n">
        <f si="0" t="shared"/>
        <v>-6.185567010309279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742.0</v>
      </c>
      <c r="E42" s="4" t="n">
        <f>E43-E41</f>
        <v>752.0</v>
      </c>
      <c r="F42" s="5" t="n">
        <f si="0" t="shared"/>
        <v>-1.3297872340425532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1106.0</v>
      </c>
      <c r="E43" s="4" t="n">
        <v>1140.0</v>
      </c>
      <c r="F43" s="5" t="n">
        <f si="0" t="shared"/>
        <v>-2.982456140350877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109.0</v>
      </c>
      <c r="E44" s="4" t="n">
        <v>93.0</v>
      </c>
      <c r="F44" s="5" t="n">
        <f si="0" t="shared"/>
        <v>17.20430107526882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227598.0</v>
      </c>
      <c r="E45" s="4" t="n">
        <v>330703.0</v>
      </c>
      <c r="F45" s="5" t="n">
        <f si="0" t="shared"/>
        <v>-31.177521824718855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990397.0</v>
      </c>
      <c r="E46" s="8" t="n">
        <f>E44+E43+E40+E36+E23+E16+E45</f>
        <v>1019021.0</v>
      </c>
      <c r="F46" s="5" t="n">
        <f si="0" t="shared"/>
        <v>-2.808970570773321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