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<sst xmlns="http://schemas.openxmlformats.org/spreadsheetml/2006/main" count="98" uniqueCount="56">
  <si>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</si>
  <si>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</si>
  <si>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</si>
  <si>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</si>
  <si>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</si>
  <si>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</si>
  <si>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</si>
  <si>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</si>
  <si>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</si>
  <si>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</si>
  <si>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</si>
  <si>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</si>
  <si>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</si>
  <si>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</si>
  <si>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</si>
  <si>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</si>
  <si>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</si>
  <si>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</si>
  <si>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</si>
  <si>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</si>
  <si>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</si>
  <si>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</si>
  <si>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</si>
  <si>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</si>
  <si>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</si>
  <si>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</si>
  <si>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</si>
  <si>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</si>
  <si>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</si>
  <si>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</si>
  <si>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</si>
  <si>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</si>
  <si>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</si>
  <si>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</si>
  <si>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</si>
  <si>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</si>
  <si>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</si>
  <si>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</si>
  <si>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</si>
  <si>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</si>
  <si>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</si>
  <si>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</si>
  <si>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</si>
  <si>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</si>
  <si>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</si>
  <si>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</si>
  <si>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</si>
  <si>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</si>
  <si>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</si>
  <si>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</si>
  <si>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</si>
  <si>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</si>
  <si>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</si>
  <si>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108年12月來臺旅客人次及成長率－按國籍分
Table 1-3 Visitor Arrivals by Nationality,
 December, 2019</t>
  </si>
  <si>
    <t>108年12月
Dec.., 2019</t>
  </si>
  <si>
    <t>107年12月
Dec..,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</si>
</sst>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223816.0</v>
      </c>
      <c r="E3" s="4" t="n">
        <v>198902.0</v>
      </c>
      <c r="F3" s="5" t="n">
        <f>IF(E3=0,"-",(D3-E3)/E3*100)</f>
        <v>12.525766457853615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160947.0</v>
      </c>
      <c r="E4" s="4" t="n">
        <v>109730.0</v>
      </c>
      <c r="F4" s="5" t="n">
        <f ref="F4:F46" si="0" t="shared">IF(E4=0,"-",(D4-E4)/E4*100)</f>
        <v>46.675476168777905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4101.0</v>
      </c>
      <c r="E5" s="4" t="n">
        <v>3512.0</v>
      </c>
      <c r="F5" s="5" t="n">
        <f si="0" t="shared"/>
        <v>16.77107061503417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2023.0</v>
      </c>
      <c r="E6" s="4" t="n">
        <v>1772.0</v>
      </c>
      <c r="F6" s="5" t="n">
        <f si="0" t="shared"/>
        <v>14.164785553047404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75841.0</v>
      </c>
      <c r="E7" s="4" t="n">
        <v>75082.0</v>
      </c>
      <c r="F7" s="5" t="n">
        <f si="0" t="shared"/>
        <v>1.0108947550677925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69585.0</v>
      </c>
      <c r="E8" s="4" t="n">
        <v>62248.0</v>
      </c>
      <c r="F8" s="5" t="n">
        <f si="0" t="shared"/>
        <v>11.786724071456112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25460.0</v>
      </c>
      <c r="E9" s="4" t="n">
        <v>20361.0</v>
      </c>
      <c r="F9" s="5" t="n">
        <f si="0" t="shared"/>
        <v>25.042974313638823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55190.0</v>
      </c>
      <c r="E10" s="4" t="n">
        <v>40329.0</v>
      </c>
      <c r="F10" s="5" t="n">
        <f si="0" t="shared"/>
        <v>36.84941357335912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52475.0</v>
      </c>
      <c r="E11" s="4" t="n">
        <v>44665.0</v>
      </c>
      <c r="F11" s="5" t="n">
        <f si="0" t="shared"/>
        <v>17.485727079368633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29944.0</v>
      </c>
      <c r="E12" s="4" t="n">
        <v>35487.0</v>
      </c>
      <c r="F12" s="5" t="n">
        <f si="0" t="shared"/>
        <v>-15.619804435427056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3390.0</v>
      </c>
      <c r="E13" s="4" t="n">
        <f>E14-E7-E8-E9-E10-E11-E12</f>
        <v>3701.0</v>
      </c>
      <c r="F13" s="5" t="n">
        <f si="0" t="shared"/>
        <v>-8.403134288030262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311885.0</v>
      </c>
      <c r="E14" s="4" t="n">
        <v>281873.0</v>
      </c>
      <c r="F14" s="5" t="n">
        <f si="0" t="shared"/>
        <v>10.647348273868019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1112.0</v>
      </c>
      <c r="E15" s="4" t="n">
        <f>E16-E3-E4-E5-E6-E14</f>
        <v>1018.0</v>
      </c>
      <c r="F15" s="5" t="n">
        <f si="0" t="shared"/>
        <v>9.233791748526523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703884.0</v>
      </c>
      <c r="E16" s="4" t="n">
        <v>596807.0</v>
      </c>
      <c r="F16" s="5" t="n">
        <f si="0" t="shared"/>
        <v>17.941646126804812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18435.0</v>
      </c>
      <c r="E17" s="4" t="n">
        <v>16915.0</v>
      </c>
      <c r="F17" s="5" t="n">
        <f si="0" t="shared"/>
        <v>8.986107005616317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67390.0</v>
      </c>
      <c r="E18" s="4" t="n">
        <v>63914.0</v>
      </c>
      <c r="F18" s="5" t="n">
        <f si="0" t="shared"/>
        <v>5.438558062396345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482.0</v>
      </c>
      <c r="E19" s="4" t="n">
        <v>521.0</v>
      </c>
      <c r="F19" s="5" t="n">
        <f si="0" t="shared"/>
        <v>-7.485604606525912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476.0</v>
      </c>
      <c r="E20" s="4" t="n">
        <v>419.0</v>
      </c>
      <c r="F20" s="5" t="n">
        <f si="0" t="shared"/>
        <v>13.60381861575179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142.0</v>
      </c>
      <c r="E21" s="4" t="n">
        <v>76.0</v>
      </c>
      <c r="F21" s="5" t="n">
        <f si="0" t="shared"/>
        <v>86.8421052631579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1002.0</v>
      </c>
      <c r="E22" s="4" t="n">
        <f>E23-E17-E18-E19-E20-E21</f>
        <v>872.0</v>
      </c>
      <c r="F22" s="5" t="n">
        <f>IF(E22=0,"-",(D22-E22)/E22*100)</f>
        <v>14.908256880733944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87927.0</v>
      </c>
      <c r="E23" s="4" t="n">
        <v>82717.0</v>
      </c>
      <c r="F23" s="5" t="n">
        <f si="0" t="shared"/>
        <v>6.2985843297024795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830.0</v>
      </c>
      <c r="E24" s="4" t="n">
        <v>685.0</v>
      </c>
      <c r="F24" s="5" t="n">
        <f si="0" t="shared"/>
        <v>21.16788321167883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5546.0</v>
      </c>
      <c r="E25" s="4" t="n">
        <v>5288.0</v>
      </c>
      <c r="F25" s="5" t="n">
        <f si="0" t="shared"/>
        <v>4.878971255673222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5852.0</v>
      </c>
      <c r="E26" s="4" t="n">
        <v>5264.0</v>
      </c>
      <c r="F26" s="5" t="n">
        <f si="0" t="shared"/>
        <v>11.170212765957446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1958.0</v>
      </c>
      <c r="E27" s="4" t="n">
        <v>1858.0</v>
      </c>
      <c r="F27" s="5" t="n">
        <f si="0" t="shared"/>
        <v>5.382131324004305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2751.0</v>
      </c>
      <c r="E28" s="4" t="n">
        <v>2387.0</v>
      </c>
      <c r="F28" s="5" t="n">
        <f si="0" t="shared"/>
        <v>15.249266862170089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988.0</v>
      </c>
      <c r="E29" s="4" t="n">
        <v>951.0</v>
      </c>
      <c r="F29" s="5" t="n">
        <f si="0" t="shared"/>
        <v>3.890641430073607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1475.0</v>
      </c>
      <c r="E30" s="4" t="n">
        <v>1197.0</v>
      </c>
      <c r="F30" s="5" t="n">
        <f si="0" t="shared"/>
        <v>23.22472848788638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11129.0</v>
      </c>
      <c r="E31" s="4" t="n">
        <v>9777.0</v>
      </c>
      <c r="F31" s="5" t="n">
        <f si="0" t="shared"/>
        <v>13.828372711465683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857.0</v>
      </c>
      <c r="E32" s="4" t="n">
        <v>884.0</v>
      </c>
      <c r="F32" s="5" t="n">
        <f si="0" t="shared"/>
        <v>-3.0542986425339365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230.0</v>
      </c>
      <c r="E33" s="4" t="n">
        <v>195.0</v>
      </c>
      <c r="F33" s="5" t="n">
        <f si="0" t="shared"/>
        <v>17.94871794871795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1157.0</v>
      </c>
      <c r="E34" s="4" t="n">
        <v>943.0</v>
      </c>
      <c r="F34" s="5" t="n">
        <f si="0" t="shared"/>
        <v>22.693531283138917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8791.0</v>
      </c>
      <c r="E35" s="4" t="n">
        <f>E36-E24-E25-E26-E27-E28-E29-E30-E31-E32-E33-E34</f>
        <v>7856.0</v>
      </c>
      <c r="F35" s="5" t="n">
        <f si="0" t="shared"/>
        <v>11.90173116089613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41564.0</v>
      </c>
      <c r="E36" s="4" t="n">
        <v>37285.0</v>
      </c>
      <c r="F36" s="5" t="n">
        <f si="0" t="shared"/>
        <v>11.476465066380582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18562.0</v>
      </c>
      <c r="E37" s="4" t="n">
        <v>17151.0</v>
      </c>
      <c r="F37" s="5" t="n">
        <f si="0" t="shared"/>
        <v>8.226925543700075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3554.0</v>
      </c>
      <c r="E38" s="4" t="n">
        <v>3213.0</v>
      </c>
      <c r="F38" s="5" t="n">
        <f si="0" t="shared"/>
        <v>10.613134142545908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234.0</v>
      </c>
      <c r="E39" s="4" t="n">
        <f>E40-E37-E38</f>
        <v>142.0</v>
      </c>
      <c r="F39" s="5" t="n">
        <f si="0" t="shared"/>
        <v>64.7887323943662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22350.0</v>
      </c>
      <c r="E40" s="4" t="n">
        <v>20506.0</v>
      </c>
      <c r="F40" s="5" t="n">
        <f si="0" t="shared"/>
        <v>8.992490002925974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600.0</v>
      </c>
      <c r="E41" s="4" t="n">
        <v>571.0</v>
      </c>
      <c r="F41" s="5" t="n">
        <f si="0" t="shared"/>
        <v>5.078809106830122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621.0</v>
      </c>
      <c r="E42" s="4" t="n">
        <f>E43-E41</f>
        <v>557.0</v>
      </c>
      <c r="F42" s="5" t="n">
        <f si="0" t="shared"/>
        <v>11.490125673249551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1221.0</v>
      </c>
      <c r="E43" s="4" t="n">
        <v>1128.0</v>
      </c>
      <c r="F43" s="5" t="n">
        <f si="0" t="shared"/>
        <v>8.24468085106383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127.0</v>
      </c>
      <c r="E44" s="4" t="n">
        <v>131.0</v>
      </c>
      <c r="F44" s="5" t="n">
        <f si="0" t="shared"/>
        <v>-3.0534351145038165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286128.0</v>
      </c>
      <c r="E45" s="4" t="n">
        <v>386538.0</v>
      </c>
      <c r="F45" s="5" t="n">
        <f si="0" t="shared"/>
        <v>-25.97674743492231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1143201.0</v>
      </c>
      <c r="E46" s="8" t="n">
        <f>E44+E43+E40+E36+E23+E16+E45</f>
        <v>1125112.0</v>
      </c>
      <c r="F46" s="5" t="n">
        <f si="0" t="shared"/>
        <v>1.6077510505620773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